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8855" windowHeight="11760" firstSheet="1" activeTab="1"/>
  </bookViews>
  <sheets>
    <sheet name="ARCHIVO" sheetId="14" state="hidden" r:id="rId1"/>
    <sheet name="LISTA PRINCIPAL" sheetId="1" r:id="rId2"/>
    <sheet name="REVISAR" sheetId="3" r:id="rId3"/>
    <sheet name="NOTIFICACIONES" sheetId="4" state="hidden" r:id="rId4"/>
    <sheet name="NOTAS" sheetId="5" state="hidden" r:id="rId5"/>
    <sheet name="JUZGADOS" sheetId="6" state="hidden" r:id="rId6"/>
    <sheet name="CALENDARIO" sheetId="9" state="hidden" r:id="rId7"/>
    <sheet name="Hoja2" sheetId="16" state="hidden" r:id="rId8"/>
    <sheet name="MODO DE AHORRO" sheetId="21" state="hidden" r:id="rId9"/>
  </sheets>
  <definedNames>
    <definedName name="_xlnm._FilterDatabase" localSheetId="1" hidden="1">'LISTA PRINCIPAL'!$A$1:$I$180</definedName>
    <definedName name="_xlnm._FilterDatabase" localSheetId="3" hidden="1">NOTIFICACIONES!#REF!</definedName>
    <definedName name="_xlnm._FilterDatabase" localSheetId="2" hidden="1">REVISAR!$B$1:$F$1</definedName>
  </definedNames>
  <calcPr calcId="125725"/>
</workbook>
</file>

<file path=xl/calcChain.xml><?xml version="1.0" encoding="utf-8"?>
<calcChain xmlns="http://schemas.openxmlformats.org/spreadsheetml/2006/main">
  <c r="J186" i="1"/>
  <c r="J185"/>
  <c r="J184"/>
  <c r="J183"/>
  <c r="L181"/>
  <c r="K181"/>
  <c r="J181"/>
  <c r="L3"/>
  <c r="L4"/>
  <c r="L5"/>
  <c r="L6"/>
  <c r="L7"/>
  <c r="L8"/>
  <c r="L9"/>
  <c r="L10"/>
  <c r="L11"/>
  <c r="L12"/>
  <c r="L13"/>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2"/>
  <c r="K3"/>
  <c r="K4"/>
  <c r="K5"/>
  <c r="K6"/>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3"/>
  <c r="K164"/>
  <c r="K165"/>
  <c r="K166"/>
  <c r="K167"/>
  <c r="K168"/>
  <c r="K169"/>
  <c r="K170"/>
  <c r="K171"/>
  <c r="K172"/>
  <c r="K173"/>
  <c r="K174"/>
  <c r="K175"/>
  <c r="K176"/>
  <c r="K177"/>
  <c r="K178"/>
  <c r="K179"/>
  <c r="K180"/>
  <c r="K2"/>
  <c r="J2"/>
  <c r="J3"/>
  <c r="J4"/>
  <c r="J5"/>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I2"/>
  <c r="B1" i="21"/>
  <c r="C1" s="1"/>
  <c r="D1" s="1"/>
  <c r="E1" s="1"/>
  <c r="F1" s="1"/>
  <c r="G1" s="1"/>
  <c r="H1" s="1"/>
  <c r="I1" s="1"/>
  <c r="J1" s="1"/>
  <c r="A2" s="1"/>
  <c r="B2" s="1"/>
  <c r="C2" s="1"/>
  <c r="D2" s="1"/>
  <c r="E2" s="1"/>
  <c r="F2" s="1"/>
  <c r="G2" s="1"/>
  <c r="H2" s="1"/>
  <c r="I2" s="1"/>
  <c r="J2" s="1"/>
  <c r="A3" s="1"/>
  <c r="B3" s="1"/>
  <c r="C3" s="1"/>
  <c r="D3" s="1"/>
  <c r="E3" s="1"/>
  <c r="F3" s="1"/>
  <c r="G3" s="1"/>
  <c r="H3" s="1"/>
  <c r="I3" s="1"/>
  <c r="J3" s="1"/>
  <c r="A4" s="1"/>
  <c r="B4" s="1"/>
  <c r="C4" s="1"/>
  <c r="D4" s="1"/>
  <c r="E4" s="1"/>
  <c r="F4" s="1"/>
  <c r="G4" s="1"/>
  <c r="H4" s="1"/>
  <c r="I4" s="1"/>
  <c r="J4" s="1"/>
  <c r="A5" s="1"/>
  <c r="B5" s="1"/>
  <c r="C5" s="1"/>
  <c r="D5" s="1"/>
  <c r="E5" s="1"/>
  <c r="F5" s="1"/>
  <c r="G5" s="1"/>
  <c r="H5" s="1"/>
  <c r="I5" s="1"/>
  <c r="J5" s="1"/>
  <c r="A6" s="1"/>
  <c r="B6" s="1"/>
  <c r="C6" s="1"/>
  <c r="D6" s="1"/>
  <c r="E6" s="1"/>
  <c r="F6" s="1"/>
  <c r="G6" s="1"/>
  <c r="H6" s="1"/>
  <c r="I6" s="1"/>
  <c r="J6" s="1"/>
  <c r="A7" s="1"/>
  <c r="B7" s="1"/>
  <c r="C7" s="1"/>
  <c r="D7" s="1"/>
  <c r="E7" s="1"/>
  <c r="F7" s="1"/>
  <c r="G7" s="1"/>
  <c r="H7" s="1"/>
  <c r="I7" s="1"/>
  <c r="J7" s="1"/>
  <c r="A8" s="1"/>
  <c r="B8" s="1"/>
  <c r="C8" s="1"/>
  <c r="D8" s="1"/>
  <c r="E8" s="1"/>
  <c r="F8" s="1"/>
  <c r="G8" s="1"/>
  <c r="H8" s="1"/>
  <c r="I8" s="1"/>
  <c r="J8" s="1"/>
  <c r="A9" s="1"/>
  <c r="B9" s="1"/>
  <c r="C9" s="1"/>
  <c r="D9" s="1"/>
  <c r="E9" s="1"/>
  <c r="F9" s="1"/>
  <c r="G9" s="1"/>
  <c r="H9" s="1"/>
  <c r="I9" s="1"/>
  <c r="J9" s="1"/>
  <c r="A10" s="1"/>
  <c r="B10" s="1"/>
  <c r="C10" s="1"/>
  <c r="D10" s="1"/>
  <c r="E10" s="1"/>
  <c r="F10" s="1"/>
  <c r="G10" s="1"/>
  <c r="H10" s="1"/>
  <c r="I10" s="1"/>
  <c r="J10" s="1"/>
  <c r="A11" s="1"/>
  <c r="B11" s="1"/>
  <c r="C11" s="1"/>
  <c r="D11" s="1"/>
  <c r="E11" s="1"/>
  <c r="F11" s="1"/>
  <c r="G11" s="1"/>
  <c r="H11" s="1"/>
  <c r="I11" s="1"/>
  <c r="J11" s="1"/>
  <c r="A12" s="1"/>
  <c r="B12" s="1"/>
  <c r="C12" s="1"/>
  <c r="D12" s="1"/>
  <c r="E12" s="1"/>
  <c r="F12" s="1"/>
  <c r="G12" s="1"/>
  <c r="H12" s="1"/>
  <c r="I12" s="1"/>
  <c r="J12" s="1"/>
  <c r="A13" s="1"/>
  <c r="B13" s="1"/>
  <c r="C13" s="1"/>
  <c r="D13" s="1"/>
  <c r="E13" s="1"/>
  <c r="F13" s="1"/>
  <c r="G13" s="1"/>
  <c r="H13" s="1"/>
  <c r="I13" s="1"/>
  <c r="J13" s="1"/>
  <c r="A14" s="1"/>
  <c r="B14" s="1"/>
  <c r="C14" s="1"/>
  <c r="D14" s="1"/>
  <c r="E14" s="1"/>
  <c r="F14" s="1"/>
  <c r="G14" s="1"/>
  <c r="H14" s="1"/>
  <c r="I14" s="1"/>
  <c r="J14" s="1"/>
  <c r="A15" s="1"/>
  <c r="B15" s="1"/>
  <c r="C15" s="1"/>
  <c r="D15" s="1"/>
  <c r="E15" s="1"/>
  <c r="F15" s="1"/>
  <c r="G15" s="1"/>
  <c r="H15" s="1"/>
  <c r="I15" s="1"/>
  <c r="J15" s="1"/>
  <c r="A16" s="1"/>
  <c r="B16" s="1"/>
  <c r="C16" s="1"/>
  <c r="D16" s="1"/>
  <c r="E16" s="1"/>
  <c r="F16" s="1"/>
  <c r="G16" s="1"/>
  <c r="H16" s="1"/>
  <c r="I16" s="1"/>
  <c r="J16" s="1"/>
  <c r="A17" s="1"/>
  <c r="B17" s="1"/>
  <c r="C17" s="1"/>
  <c r="D17" s="1"/>
  <c r="E17" s="1"/>
  <c r="F17" s="1"/>
  <c r="G17" s="1"/>
  <c r="H17" s="1"/>
  <c r="I17" s="1"/>
  <c r="J17" s="1"/>
  <c r="A18" s="1"/>
  <c r="B18" s="1"/>
  <c r="C18" s="1"/>
  <c r="D18" s="1"/>
  <c r="E18" s="1"/>
  <c r="F18" s="1"/>
  <c r="G18" s="1"/>
  <c r="H18" s="1"/>
  <c r="I18" s="1"/>
  <c r="J18" s="1"/>
  <c r="A19" s="1"/>
  <c r="B19" s="1"/>
  <c r="C19" s="1"/>
  <c r="D19" s="1"/>
  <c r="E19" s="1"/>
  <c r="F19" s="1"/>
  <c r="G19" s="1"/>
  <c r="H19" s="1"/>
  <c r="I19" s="1"/>
  <c r="J19" s="1"/>
  <c r="A20" s="1"/>
  <c r="B20" s="1"/>
  <c r="C20" s="1"/>
  <c r="D20" s="1"/>
  <c r="E20" s="1"/>
  <c r="F20" s="1"/>
  <c r="G20" s="1"/>
  <c r="H20" s="1"/>
  <c r="I20" s="1"/>
  <c r="J20" s="1"/>
  <c r="I25" i="14"/>
  <c r="I26"/>
  <c r="I24"/>
</calcChain>
</file>

<file path=xl/comments1.xml><?xml version="1.0" encoding="utf-8"?>
<comments xmlns="http://schemas.openxmlformats.org/spreadsheetml/2006/main">
  <authors>
    <author>Abogado</author>
  </authors>
  <commentList>
    <comment ref="H1" authorId="0">
      <text>
        <r>
          <rPr>
            <b/>
            <sz val="9"/>
            <color indexed="81"/>
            <rFont val="Tahoma"/>
            <family val="2"/>
          </rPr>
          <t>Abogado:</t>
        </r>
        <r>
          <rPr>
            <sz val="9"/>
            <color indexed="81"/>
            <rFont val="Tahoma"/>
            <family val="2"/>
          </rPr>
          <t xml:space="preserve">
cliente firma acta de dacion de pago , pendiente de q el banco de instrucciones</t>
        </r>
      </text>
    </comment>
    <comment ref="H56" authorId="0">
      <text>
        <r>
          <rPr>
            <sz val="9"/>
            <color indexed="81"/>
            <rFont val="Tahoma"/>
            <family val="2"/>
          </rPr>
          <t>SUSPENDIDO HASTA EL 18/12/2013</t>
        </r>
      </text>
    </comment>
    <comment ref="F67" authorId="0">
      <text>
        <r>
          <rPr>
            <b/>
            <sz val="9"/>
            <color indexed="81"/>
            <rFont val="Tahoma"/>
            <family val="2"/>
          </rPr>
          <t>Abogado:</t>
        </r>
        <r>
          <rPr>
            <sz val="9"/>
            <color indexed="81"/>
            <rFont val="Tahoma"/>
            <family val="2"/>
          </rPr>
          <t xml:space="preserve">
no esta en adminfo</t>
        </r>
      </text>
    </comment>
  </commentList>
</comments>
</file>

<file path=xl/comments2.xml><?xml version="1.0" encoding="utf-8"?>
<comments xmlns="http://schemas.openxmlformats.org/spreadsheetml/2006/main">
  <authors>
    <author>usuario</author>
    <author>Abogado</author>
  </authors>
  <commentList>
    <comment ref="I2" authorId="0">
      <text>
        <r>
          <rPr>
            <b/>
            <sz val="9"/>
            <color indexed="81"/>
            <rFont val="Tahoma"/>
            <family val="2"/>
          </rPr>
          <t xml:space="preserve">Ana: Se busca que el cuente cuantos procesos hipotecario hay actualmente
</t>
        </r>
        <r>
          <rPr>
            <sz val="9"/>
            <color indexed="81"/>
            <rFont val="Tahoma"/>
            <family val="2"/>
          </rPr>
          <t xml:space="preserve">
</t>
        </r>
      </text>
    </comment>
    <comment ref="C26" authorId="1">
      <text>
        <r>
          <rPr>
            <sz val="9"/>
            <color indexed="81"/>
            <rFont val="Tahoma"/>
            <family val="2"/>
          </rPr>
          <t>2013-00893</t>
        </r>
      </text>
    </comment>
    <comment ref="F31" authorId="1">
      <text>
        <r>
          <rPr>
            <b/>
            <sz val="9"/>
            <color indexed="81"/>
            <rFont val="Tahoma"/>
            <family val="2"/>
          </rPr>
          <t>Abogado:</t>
        </r>
        <r>
          <rPr>
            <sz val="9"/>
            <color indexed="81"/>
            <rFont val="Tahoma"/>
            <family val="2"/>
          </rPr>
          <t xml:space="preserve">
no esta en adminfo</t>
        </r>
      </text>
    </comment>
    <comment ref="C77" authorId="1">
      <text>
        <r>
          <rPr>
            <sz val="9"/>
            <color indexed="81"/>
            <rFont val="Tahoma"/>
            <family val="2"/>
          </rPr>
          <t>201301071</t>
        </r>
      </text>
    </comment>
    <comment ref="C96" authorId="1">
      <text>
        <r>
          <rPr>
            <b/>
            <sz val="9"/>
            <color indexed="81"/>
            <rFont val="Tahoma"/>
            <family val="2"/>
          </rPr>
          <t>Abogado:</t>
        </r>
        <r>
          <rPr>
            <sz val="9"/>
            <color indexed="81"/>
            <rFont val="Tahoma"/>
            <family val="2"/>
          </rPr>
          <t xml:space="preserve">
M.P: MARTIN AGUDELO RAMIREZ . 09/04/2015 REPARTIDO</t>
        </r>
      </text>
    </comment>
    <comment ref="C131" authorId="1">
      <text>
        <r>
          <rPr>
            <b/>
            <sz val="9"/>
            <color indexed="81"/>
            <rFont val="Tahoma"/>
            <family val="2"/>
          </rPr>
          <t>ACUMULADA 2014-00014</t>
        </r>
        <r>
          <rPr>
            <sz val="9"/>
            <color indexed="81"/>
            <rFont val="Tahoma"/>
            <family val="2"/>
          </rPr>
          <t xml:space="preserve">
</t>
        </r>
      </text>
    </comment>
  </commentList>
</comments>
</file>

<file path=xl/comments3.xml><?xml version="1.0" encoding="utf-8"?>
<comments xmlns="http://schemas.openxmlformats.org/spreadsheetml/2006/main">
  <authors>
    <author>Abogado</author>
  </authors>
  <commentList>
    <comment ref="C6" authorId="0">
      <text>
        <r>
          <rPr>
            <b/>
            <sz val="9"/>
            <color indexed="81"/>
            <rFont val="Tahoma"/>
            <family val="2"/>
          </rPr>
          <t>Abogado:</t>
        </r>
        <r>
          <rPr>
            <sz val="9"/>
            <color indexed="81"/>
            <rFont val="Tahoma"/>
            <family val="2"/>
          </rPr>
          <t xml:space="preserve">
REMITIR LIQUIDACION DEL CREDITO
</t>
        </r>
      </text>
    </comment>
    <comment ref="E7" authorId="0">
      <text>
        <r>
          <rPr>
            <b/>
            <sz val="9"/>
            <color indexed="81"/>
            <rFont val="Tahoma"/>
            <family val="2"/>
          </rPr>
          <t>Abogado:</t>
        </r>
        <r>
          <rPr>
            <sz val="9"/>
            <color indexed="81"/>
            <rFont val="Tahoma"/>
            <family val="2"/>
          </rPr>
          <t xml:space="preserve">
SOLICITAR INSTRUCCIONES DE REMATE</t>
        </r>
      </text>
    </comment>
  </commentList>
</comments>
</file>

<file path=xl/sharedStrings.xml><?xml version="1.0" encoding="utf-8"?>
<sst xmlns="http://schemas.openxmlformats.org/spreadsheetml/2006/main" count="3682" uniqueCount="1649">
  <si>
    <t>N° JUZGADO</t>
  </si>
  <si>
    <t>RADICADO</t>
  </si>
  <si>
    <t>TIPO DE PROCESO</t>
  </si>
  <si>
    <t>DEMANDADO</t>
  </si>
  <si>
    <t>DEMANDANTE</t>
  </si>
  <si>
    <t>HIPOTECARIO</t>
  </si>
  <si>
    <t>BANCOLOMBIA</t>
  </si>
  <si>
    <t>EJECUTIVO</t>
  </si>
  <si>
    <t>LEASING BANCOLOMBIA</t>
  </si>
  <si>
    <t>CONSTRUTODO LOPEZ Y CIA S.A.</t>
  </si>
  <si>
    <t>1 CM. DE ENVIGADO</t>
  </si>
  <si>
    <t> 2007-00783</t>
  </si>
  <si>
    <t> 1 CM. DE ENVIGADO</t>
  </si>
  <si>
    <t> 2010-00937</t>
  </si>
  <si>
    <t>CAÑOLA CAÑOLA MILTON PAUL</t>
  </si>
  <si>
    <t>2013-00299</t>
  </si>
  <si>
    <t>C.I. MORGAN</t>
  </si>
  <si>
    <t>JAIME ENRIQUE RESTREPO</t>
  </si>
  <si>
    <t>2007-00106</t>
  </si>
  <si>
    <t>PROMOTORA ALAMEDA DE SAN FRANCISCO.</t>
  </si>
  <si>
    <t>IVAN DARIO RESTREPO</t>
  </si>
  <si>
    <t>2012-0030</t>
  </si>
  <si>
    <t>ORDINARIO</t>
  </si>
  <si>
    <t>ALVARO RUIZ RIVERA</t>
  </si>
  <si>
    <t>IR FUENTE CLARA</t>
  </si>
  <si>
    <t> 2011-00398</t>
  </si>
  <si>
    <t>MIXTO</t>
  </si>
  <si>
    <t>BLANCA CECILIA GAVIRIA TORO Y MARIO ALBERTO CARRASCO</t>
  </si>
  <si>
    <t>2 CC DE ENVIGADO</t>
  </si>
  <si>
    <t>2007-00117</t>
  </si>
  <si>
    <t>PROMOTORA VERILOCHE</t>
  </si>
  <si>
    <t>CLAUDIA INES GOMEZ SUAREZ</t>
  </si>
  <si>
    <t>ALEJANDRO NAVARRO ARANGO.</t>
  </si>
  <si>
    <t>RAUL ORTIZ</t>
  </si>
  <si>
    <t>2011-00016</t>
  </si>
  <si>
    <t>JOSE DE LOS SANTOS</t>
  </si>
  <si>
    <t>WILMAR ALBEIRO CARDONA SALAZAR</t>
  </si>
  <si>
    <t xml:space="preserve">3 CM. DE ITAGUI </t>
  </si>
  <si>
    <t> 2012-00208</t>
  </si>
  <si>
    <t>DENIM SKIN</t>
  </si>
  <si>
    <t>2013-00251</t>
  </si>
  <si>
    <t> 2011-00547</t>
  </si>
  <si>
    <t>INVERSIONES PEIMB S.A.S.</t>
  </si>
  <si>
    <t>2009-00225</t>
  </si>
  <si>
    <t>PROCESOS PLASTICOS</t>
  </si>
  <si>
    <t>1 CC. DE ITAGUI</t>
  </si>
  <si>
    <t>JUAN GUILLERMO MEDINA.</t>
  </si>
  <si>
    <t>ASOCIACION DE VIVIENDA MEJOR PORVENIR</t>
  </si>
  <si>
    <t> 2008-00383</t>
  </si>
  <si>
    <t>SINGULAR</t>
  </si>
  <si>
    <t>GIRAR TELAS S.A.</t>
  </si>
  <si>
    <t> 2011-00312</t>
  </si>
  <si>
    <t xml:space="preserve">ABREVIADO </t>
  </si>
  <si>
    <t>ACOSTA LOPEZ MILTON DE JESUS</t>
  </si>
  <si>
    <t>LEASING</t>
  </si>
  <si>
    <t> 2011-00311</t>
  </si>
  <si>
    <t>2 CC. DE ITAGUI</t>
  </si>
  <si>
    <t>2013-00229</t>
  </si>
  <si>
    <t> 2011-00570</t>
  </si>
  <si>
    <t> ABREVIADO</t>
  </si>
  <si>
    <t>IMPORTADORA COLOMBIANA DE GRANOS S.A.S</t>
  </si>
  <si>
    <t> 2011-00291</t>
  </si>
  <si>
    <t xml:space="preserve">BANCOLOMBIA </t>
  </si>
  <si>
    <t> 2011-00296</t>
  </si>
  <si>
    <t> 2011-00566</t>
  </si>
  <si>
    <t>GOEZ &amp; MONCADA S A</t>
  </si>
  <si>
    <t> 2011-00108</t>
  </si>
  <si>
    <t>I.A.M. COLOMBIA E.U.</t>
  </si>
  <si>
    <t> 2011-00139</t>
  </si>
  <si>
    <t>1 CM. DE BELLO</t>
  </si>
  <si>
    <t>2007-00784</t>
  </si>
  <si>
    <t>BEATRIZ ELENA GUTIERREZ PULGARIN</t>
  </si>
  <si>
    <t>REINTEGRA</t>
  </si>
  <si>
    <t>3 CM. DE MEDELLIN</t>
  </si>
  <si>
    <t>2013-00446</t>
  </si>
  <si>
    <t>ABREVIADO</t>
  </si>
  <si>
    <t>DARIO TIRADO MEJIA</t>
  </si>
  <si>
    <t> 2011-00565</t>
  </si>
  <si>
    <t>PAQUETE COMPLETO TEXTIL</t>
  </si>
  <si>
    <t> 6 CM. DE MEDELLIN</t>
  </si>
  <si>
    <t>2009-00782</t>
  </si>
  <si>
    <t>MULTIREPUESTOS PALACÉ</t>
  </si>
  <si>
    <t> 2008-00844</t>
  </si>
  <si>
    <t>MIGAS INSTALADOR DE REDES E U</t>
  </si>
  <si>
    <t>7 CM DE MEDELLIN.</t>
  </si>
  <si>
    <t>2011-00997</t>
  </si>
  <si>
    <t>GUSTAVO ARISTIZABAL.</t>
  </si>
  <si>
    <t>CORACI S.A.S</t>
  </si>
  <si>
    <t>2007-00995</t>
  </si>
  <si>
    <t xml:space="preserve">CARBOANTIOQUIA </t>
  </si>
  <si>
    <t>GUSTAVO ADOLFO SEPULVEDA A</t>
  </si>
  <si>
    <t> 2011-00598</t>
  </si>
  <si>
    <t xml:space="preserve"> MIXTO</t>
  </si>
  <si>
    <t xml:space="preserve">RESTREPO GARCES PAULO CESAR </t>
  </si>
  <si>
    <t>SUFI</t>
  </si>
  <si>
    <t> 2012-00018</t>
  </si>
  <si>
    <t>DIANA MARIA ACOSTA MUÑOZ</t>
  </si>
  <si>
    <t>BLANCA OLIVA GIRALDO YEPES</t>
  </si>
  <si>
    <t> 2007-00760</t>
  </si>
  <si>
    <t>LANIADO RODAS MARCEL</t>
  </si>
  <si>
    <t>10 CM DE MEDELLIN</t>
  </si>
  <si>
    <t xml:space="preserve">EJECUTIVO </t>
  </si>
  <si>
    <t>MARIA ESPERANZA LOPEZ DE ANGEL</t>
  </si>
  <si>
    <t> 2009-00701</t>
  </si>
  <si>
    <t xml:space="preserve">RAMIREZ GOMEZ CARLOS AUGUSTO </t>
  </si>
  <si>
    <t>BCSC S.A</t>
  </si>
  <si>
    <t> 2008-01464</t>
  </si>
  <si>
    <t>MARIA LLOREDA MORENO</t>
  </si>
  <si>
    <t>13 CM. DE MEDELLIN</t>
  </si>
  <si>
    <t> 2011-00809</t>
  </si>
  <si>
    <t>CARRASQUILLA TOBON ROCIO</t>
  </si>
  <si>
    <t>ASTRID RESTREPO</t>
  </si>
  <si>
    <t>JUAN GUILLERMO MEDINA GONZALEZ</t>
  </si>
  <si>
    <t> 2010-00352</t>
  </si>
  <si>
    <t>GARCIA JURADO AMALIA GERTRUDIS</t>
  </si>
  <si>
    <t>15 CM. DE MEDELLIN</t>
  </si>
  <si>
    <t> 2011-00143</t>
  </si>
  <si>
    <t xml:space="preserve">LOPERA GIRALDO DIEGO JAVIER </t>
  </si>
  <si>
    <t> 2012-00825</t>
  </si>
  <si>
    <t>PRENDARIO</t>
  </si>
  <si>
    <t> 2010-00004</t>
  </si>
  <si>
    <t>BERNARD WINSTON</t>
  </si>
  <si>
    <t>SUFINANCIAMIENTO</t>
  </si>
  <si>
    <t> 2010-00376</t>
  </si>
  <si>
    <t>GIRON MACHADO LUZ BENIS</t>
  </si>
  <si>
    <t> 2011-00445</t>
  </si>
  <si>
    <t>ESCOBAR PALACIO ANA MARIA</t>
  </si>
  <si>
    <t>18 CM. DE MEDELLIN</t>
  </si>
  <si>
    <t>2013-00455</t>
  </si>
  <si>
    <t xml:space="preserve">DANIEL ALEXANDER JARAMILLO H. </t>
  </si>
  <si>
    <t>2005-01312</t>
  </si>
  <si>
    <t>CARLOS ALBERTO MONTOYA</t>
  </si>
  <si>
    <t>BCO SANTANDER</t>
  </si>
  <si>
    <t>MULTIDIESEL MEDELLIN</t>
  </si>
  <si>
    <t>DIEGO LUIS SILVA QUINTERO</t>
  </si>
  <si>
    <t> 2009-00005</t>
  </si>
  <si>
    <t>QUICENO LOPEZ JOHN JAIRO</t>
  </si>
  <si>
    <t>2004-00326</t>
  </si>
  <si>
    <t>COLMENA</t>
  </si>
  <si>
    <t xml:space="preserve">EYRIAN GÓMEZ GÓMEZ </t>
  </si>
  <si>
    <t>21 CM. DE MEDELLIN</t>
  </si>
  <si>
    <t> 2008-00852</t>
  </si>
  <si>
    <t>OLGA C HOYOS ABAD</t>
  </si>
  <si>
    <t> 2002-00917</t>
  </si>
  <si>
    <t>LYDA MARGARITA TABORDA HERNANDEZ Y ALVAREZ RIVERA WALTER JOSUE</t>
  </si>
  <si>
    <t>2013-00487</t>
  </si>
  <si>
    <t>GRUPO EMPRESARIAL PAISATEX S.A.S.</t>
  </si>
  <si>
    <t>2008-00357</t>
  </si>
  <si>
    <t>HENRY ALEXANDER LOPEZ CUARTAS</t>
  </si>
  <si>
    <t> 2009-00772</t>
  </si>
  <si>
    <t> 2010-00035</t>
  </si>
  <si>
    <t>FUNDACION PARA UN NUEVO SER</t>
  </si>
  <si>
    <t> 2008-00634</t>
  </si>
  <si>
    <t xml:space="preserve"> HIPOTECARIO</t>
  </si>
  <si>
    <t>PALACIO OSORIO SULMA JANNET Y ALARCON VASCO SERGIO ALBERTO</t>
  </si>
  <si>
    <t>24 CM. DE MEDELLIN</t>
  </si>
  <si>
    <t>2008-00886</t>
  </si>
  <si>
    <t>MARTIN WBALDO RODRIGUEZ</t>
  </si>
  <si>
    <t>REYMONT STORE S.A.S.</t>
  </si>
  <si>
    <t>2013-00636</t>
  </si>
  <si>
    <t>CLINICA CONQUISTADORES</t>
  </si>
  <si>
    <t>FRANCISCO JAVIER ARANGO RENDON.</t>
  </si>
  <si>
    <t>1 CC. DE MEDELLIN</t>
  </si>
  <si>
    <t>2012-00202</t>
  </si>
  <si>
    <t>SERVICERCAS S.A</t>
  </si>
  <si>
    <t>2010-00262</t>
  </si>
  <si>
    <t xml:space="preserve">GUSTAVO OSWALDO ROJAS FERNANDEZ </t>
  </si>
  <si>
    <t>2009-00164</t>
  </si>
  <si>
    <t>FAR TRADING</t>
  </si>
  <si>
    <t>FACTORING MERCAPITAL</t>
  </si>
  <si>
    <t>2001-00337</t>
  </si>
  <si>
    <t>CI FRIGORIFICO MAR AZUL</t>
  </si>
  <si>
    <t>2 CC. DE MEDELLIN</t>
  </si>
  <si>
    <t> 2011-00472</t>
  </si>
  <si>
    <t>DELTAGRESS S.A.</t>
  </si>
  <si>
    <t>2013-00464</t>
  </si>
  <si>
    <t> 2008-00644</t>
  </si>
  <si>
    <t xml:space="preserve">QUINTERO RIOS JACKELINE </t>
  </si>
  <si>
    <t>2008-00638</t>
  </si>
  <si>
    <t>INVERPIZZA</t>
  </si>
  <si>
    <t>RICARDO CORREA VELEZ</t>
  </si>
  <si>
    <t>2008-00520</t>
  </si>
  <si>
    <t>HERNAN RAMIRO LONDOÑO SALAS Y OTRA</t>
  </si>
  <si>
    <t>2008-00316</t>
  </si>
  <si>
    <t>ENCOL S.A.</t>
  </si>
  <si>
    <t>SURESTING</t>
  </si>
  <si>
    <t>JUAN MANUEL ESPINAL OSORIO</t>
  </si>
  <si>
    <t> 2005-00036</t>
  </si>
  <si>
    <t>VILLACOB VEGA MARTHA TERESA Y SIERRA SALAZAR GILBERTO ARTURO</t>
  </si>
  <si>
    <t> 2009-00364</t>
  </si>
  <si>
    <t>ESTAMPADOS SIERRA Y OCAMPO LTDA</t>
  </si>
  <si>
    <t>BANCO GANADERO</t>
  </si>
  <si>
    <t>JORGE OCTAVIO ORREGO OCHOA</t>
  </si>
  <si>
    <t>4 CC. DE MEDELLIN</t>
  </si>
  <si>
    <t> 2010-00009</t>
  </si>
  <si>
    <t xml:space="preserve">MEJIA GRANADOS ADELA VICTORIA </t>
  </si>
  <si>
    <t>2008-00405</t>
  </si>
  <si>
    <t>MARIO ARANGO RENDON</t>
  </si>
  <si>
    <t> 2010-00178</t>
  </si>
  <si>
    <t>BERNAVENTO</t>
  </si>
  <si>
    <t> 2001-01098</t>
  </si>
  <si>
    <t>MARINA JIMENEZ VILLADA, JARAMILLO JIMENEZ GUILLERMO ALBERTO Y LUZ MARINA ARGAEZ DE JARAMILLO</t>
  </si>
  <si>
    <t>2010-00207</t>
  </si>
  <si>
    <t>RAMON IGNACIO VILLA MONTOYA</t>
  </si>
  <si>
    <t>BANCO DE CREDITO HELM</t>
  </si>
  <si>
    <t>GLORIA A. ROLDAN</t>
  </si>
  <si>
    <t>5 CC. DE MEDELLIN</t>
  </si>
  <si>
    <t> 2012-0252</t>
  </si>
  <si>
    <t>VHC COMPUTADORES E INFORMATICA</t>
  </si>
  <si>
    <t>2006-00155</t>
  </si>
  <si>
    <t>CONST. MODERNAS</t>
  </si>
  <si>
    <t xml:space="preserve">SOC. GRANADINOS </t>
  </si>
  <si>
    <t>AMANDA CRISTINA GOMEZ PALACIO</t>
  </si>
  <si>
    <t>2000-00664</t>
  </si>
  <si>
    <t>CONCORDATO</t>
  </si>
  <si>
    <t>JOSE FERNANDO URIBE BOLIVAR</t>
  </si>
  <si>
    <t>SERVINORDICO LTDA</t>
  </si>
  <si>
    <t> 2011-00439</t>
  </si>
  <si>
    <t>MARIAS S.A Y FLOR MARINA GARCIA C</t>
  </si>
  <si>
    <t> 2004-00346</t>
  </si>
  <si>
    <t>MARTHA CECILIA BOTERO JARAMILLO Y GAVIRIA ARANGO JORGE DE JESUS</t>
  </si>
  <si>
    <t>2012-00733</t>
  </si>
  <si>
    <t>BCO AGRARIO</t>
  </si>
  <si>
    <t>NORA ELENA MOLINA</t>
  </si>
  <si>
    <t>2004-00383</t>
  </si>
  <si>
    <t>BANCO SANTANDER</t>
  </si>
  <si>
    <t>ALBERTO LOPEZ DELGADO</t>
  </si>
  <si>
    <t> 2011-00350</t>
  </si>
  <si>
    <t>CREDITOS ANTIOQUIA LTDA</t>
  </si>
  <si>
    <t>2011-0438</t>
  </si>
  <si>
    <t>LEONIDAS RUIZ RIVERA</t>
  </si>
  <si>
    <t>2012-0244</t>
  </si>
  <si>
    <t>FRANCISCO ARANGO</t>
  </si>
  <si>
    <t>9 CC. DE MEDELLIN</t>
  </si>
  <si>
    <t>2008-00604</t>
  </si>
  <si>
    <t>PINTURAS MARINAS</t>
  </si>
  <si>
    <t>GUILLEROMO LEON MONTOYA</t>
  </si>
  <si>
    <t>2012-0005</t>
  </si>
  <si>
    <t>GUZTAVO ARISTIZABAL</t>
  </si>
  <si>
    <t>SARA CIFUESTES, DIEGO RESTREPO Y OTRO.</t>
  </si>
  <si>
    <t>11 CC. DE MEDELLIN</t>
  </si>
  <si>
    <t> 2009-00740</t>
  </si>
  <si>
    <t xml:space="preserve">OSORIO FLOREZ DIDIER ANDRES </t>
  </si>
  <si>
    <t> 2011-00647</t>
  </si>
  <si>
    <t>PRODUCTORA DE TEXTILES Y COMERCIALIZADORA LTDA</t>
  </si>
  <si>
    <t>12 CC. DE MEDELLIN</t>
  </si>
  <si>
    <t> 2011-00742</t>
  </si>
  <si>
    <t>METRO ESPUMAS S A</t>
  </si>
  <si>
    <t>13 CC. DE MEDELLIN</t>
  </si>
  <si>
    <t>2010-0385</t>
  </si>
  <si>
    <t>FERNANDO ADRIAN LAVERDE Y MARGARITA MARIA GAVIRIA DE LAVERDE</t>
  </si>
  <si>
    <t> 2009-00687</t>
  </si>
  <si>
    <t>ALARCON FRANCO DARIO DE JESUS</t>
  </si>
  <si>
    <t>CARLOS ARTURO ESCOBAR MESA</t>
  </si>
  <si>
    <t> 2011-00929</t>
  </si>
  <si>
    <t>2010-00782</t>
  </si>
  <si>
    <t>LACTEOS LA FORTUNA</t>
  </si>
  <si>
    <t>14 CC. DE MEDELLIN</t>
  </si>
  <si>
    <t> 2011-00002</t>
  </si>
  <si>
    <t>INTEGRALIDAD TEMPORAL LTDA.</t>
  </si>
  <si>
    <t> 2011-00281</t>
  </si>
  <si>
    <t> 15 CC. DE MEDELLIN</t>
  </si>
  <si>
    <t> 2011-00346</t>
  </si>
  <si>
    <t> 2011-00158</t>
  </si>
  <si>
    <t>RESTREPO RIVERA CESAR ALBERTO</t>
  </si>
  <si>
    <t>15 CC. DE MEDELLIN</t>
  </si>
  <si>
    <t>2013-00113</t>
  </si>
  <si>
    <t>SERGIO VELASQUEZ VASQUEZ</t>
  </si>
  <si>
    <t>JHON JAIRO VELEZ ARREDONDO</t>
  </si>
  <si>
    <t> 2011-00358</t>
  </si>
  <si>
    <t>MARIAS S.A</t>
  </si>
  <si>
    <t xml:space="preserve">16 CC. DE MEDELLIN </t>
  </si>
  <si>
    <t> 2009-00478</t>
  </si>
  <si>
    <t>CONFECCIONES SARO LTDA.</t>
  </si>
  <si>
    <t>2000-00241</t>
  </si>
  <si>
    <t>2011-00353</t>
  </si>
  <si>
    <t>EJECUTIVA</t>
  </si>
  <si>
    <t>2006-00188</t>
  </si>
  <si>
    <t>EVARISTO GARCIA MESA</t>
  </si>
  <si>
    <t>16 CC. DE MEDELLIN</t>
  </si>
  <si>
    <t>JORGE MARIO ALVAREZ ZEA</t>
  </si>
  <si>
    <t> 2009-00544</t>
  </si>
  <si>
    <t>INST DE EDU NO FORMA</t>
  </si>
  <si>
    <t>17 CC. DE MEDELLIN</t>
  </si>
  <si>
    <t>DIOSA GUTIERREZ GOMEZ</t>
  </si>
  <si>
    <t>18  LABORAL DE MEDELLIN</t>
  </si>
  <si>
    <t>2011-00220</t>
  </si>
  <si>
    <t>YAMILE DEL PILAR MONTOYA GIRALDO</t>
  </si>
  <si>
    <t>EXPOCREDIT COLOMBIA S.A</t>
  </si>
  <si>
    <t>2012-00538</t>
  </si>
  <si>
    <t>SANTIAGO GIRALDO VALENCIA</t>
  </si>
  <si>
    <t>ADRIANA MONTOYA E HIJOS</t>
  </si>
  <si>
    <t>2011-00444</t>
  </si>
  <si>
    <t>CALIXTO ALVARO  NICHOLLS SANCHEZ CARNERERA</t>
  </si>
  <si>
    <t>AGRICOLAS UNIDADAS</t>
  </si>
  <si>
    <t>SUCESION</t>
  </si>
  <si>
    <t>JOSE ISAAC PINEDA RICO</t>
  </si>
  <si>
    <t>AMPARO RICO DE PINEDA</t>
  </si>
  <si>
    <t>REYMONT STORE SAS</t>
  </si>
  <si>
    <t xml:space="preserve">NYDIA CECILIA VALENCIA GARCIA
</t>
  </si>
  <si>
    <t>JOSE OTONIEL RESTREPO OSPINA</t>
  </si>
  <si>
    <t>28/06/2013 NO SE ACCEDE A LA SOLICITUD DE DESARCHIVO</t>
  </si>
  <si>
    <t>2012-00656</t>
  </si>
  <si>
    <t>OBSERVACION</t>
  </si>
  <si>
    <t>2002-01233</t>
  </si>
  <si>
    <t>LISIMACO ROJAS GUZMAN</t>
  </si>
  <si>
    <r>
      <t>052664003001</t>
    </r>
    <r>
      <rPr>
        <sz val="10"/>
        <color rgb="FFFF0000"/>
        <rFont val="Century Gothic"/>
        <family val="2"/>
      </rPr>
      <t>200700783</t>
    </r>
    <r>
      <rPr>
        <sz val="10"/>
        <rFont val="Century Gothic"/>
        <family val="2"/>
      </rPr>
      <t>00</t>
    </r>
  </si>
  <si>
    <r>
      <t>053604003003</t>
    </r>
    <r>
      <rPr>
        <sz val="10"/>
        <color rgb="FFFF0000"/>
        <rFont val="Century Gothic"/>
        <family val="2"/>
      </rPr>
      <t>201200208</t>
    </r>
    <r>
      <rPr>
        <sz val="10"/>
        <rFont val="Century Gothic"/>
        <family val="2"/>
      </rPr>
      <t>00</t>
    </r>
  </si>
  <si>
    <r>
      <t>053604003003</t>
    </r>
    <r>
      <rPr>
        <sz val="10"/>
        <color rgb="FFFF0000"/>
        <rFont val="Century Gothic"/>
        <family val="2"/>
      </rPr>
      <t>201300251</t>
    </r>
    <r>
      <rPr>
        <sz val="10"/>
        <rFont val="Century Gothic"/>
        <family val="2"/>
      </rPr>
      <t>00</t>
    </r>
  </si>
  <si>
    <r>
      <t>053604003003</t>
    </r>
    <r>
      <rPr>
        <sz val="10"/>
        <color rgb="FFFF0000"/>
        <rFont val="Century Gothic"/>
        <family val="2"/>
      </rPr>
      <t>200900225</t>
    </r>
    <r>
      <rPr>
        <sz val="10"/>
        <rFont val="Century Gothic"/>
        <family val="2"/>
      </rPr>
      <t>00</t>
    </r>
  </si>
  <si>
    <r>
      <t>053603103001</t>
    </r>
    <r>
      <rPr>
        <sz val="10"/>
        <color rgb="FFFF0000"/>
        <rFont val="Century Gothic"/>
        <family val="2"/>
      </rPr>
      <t>201100311</t>
    </r>
    <r>
      <rPr>
        <sz val="10"/>
        <color theme="1"/>
        <rFont val="Century Gothic"/>
        <family val="2"/>
      </rPr>
      <t>00</t>
    </r>
  </si>
  <si>
    <r>
      <t>053603103002</t>
    </r>
    <r>
      <rPr>
        <sz val="10"/>
        <color rgb="FFFF0000"/>
        <rFont val="Century Gothic"/>
        <family val="2"/>
      </rPr>
      <t>201300229</t>
    </r>
    <r>
      <rPr>
        <sz val="10"/>
        <color theme="1"/>
        <rFont val="Century Gothic"/>
        <family val="2"/>
      </rPr>
      <t>00</t>
    </r>
  </si>
  <si>
    <t>PROCESO ARCHIVADO (ESPERANDO DOCUMENTOS)</t>
  </si>
  <si>
    <r>
      <t>050014003004</t>
    </r>
    <r>
      <rPr>
        <sz val="10"/>
        <color rgb="FFFF0000"/>
        <rFont val="Century Gothic"/>
        <family val="2"/>
      </rPr>
      <t>201100565</t>
    </r>
    <r>
      <rPr>
        <sz val="10"/>
        <rFont val="Century Gothic"/>
        <family val="2"/>
      </rPr>
      <t>00</t>
    </r>
  </si>
  <si>
    <r>
      <t>050014003006</t>
    </r>
    <r>
      <rPr>
        <sz val="10"/>
        <color rgb="FFFF0000"/>
        <rFont val="Century Gothic"/>
        <family val="2"/>
      </rPr>
      <t>200900782</t>
    </r>
    <r>
      <rPr>
        <sz val="10"/>
        <color theme="1"/>
        <rFont val="Century Gothic"/>
        <family val="2"/>
      </rPr>
      <t>00</t>
    </r>
  </si>
  <si>
    <r>
      <t>050014003013</t>
    </r>
    <r>
      <rPr>
        <sz val="10"/>
        <color rgb="FFFF0000"/>
        <rFont val="Century Gothic"/>
        <family val="2"/>
      </rPr>
      <t>201200099</t>
    </r>
    <r>
      <rPr>
        <sz val="10"/>
        <rFont val="Century Gothic"/>
        <family val="2"/>
      </rPr>
      <t>00</t>
    </r>
  </si>
  <si>
    <r>
      <t>050014003016</t>
    </r>
    <r>
      <rPr>
        <sz val="10"/>
        <color rgb="FFFF0000"/>
        <rFont val="Century Gothic"/>
        <family val="2"/>
      </rPr>
      <t>201100445</t>
    </r>
    <r>
      <rPr>
        <sz val="10"/>
        <rFont val="Century Gothic"/>
        <family val="2"/>
      </rPr>
      <t>00</t>
    </r>
  </si>
  <si>
    <r>
      <t>050014003018</t>
    </r>
    <r>
      <rPr>
        <sz val="10"/>
        <color rgb="FFFF0000"/>
        <rFont val="Century Gothic"/>
        <family val="2"/>
      </rPr>
      <t>200501312</t>
    </r>
    <r>
      <rPr>
        <sz val="10"/>
        <rFont val="Century Gothic"/>
        <family val="2"/>
      </rPr>
      <t>00</t>
    </r>
  </si>
  <si>
    <r>
      <t>050014003020</t>
    </r>
    <r>
      <rPr>
        <sz val="10"/>
        <color rgb="FFFF0000"/>
        <rFont val="Century Gothic"/>
        <family val="2"/>
      </rPr>
      <t>200400326</t>
    </r>
    <r>
      <rPr>
        <sz val="10"/>
        <rFont val="Century Gothic"/>
        <family val="2"/>
      </rPr>
      <t>00</t>
    </r>
  </si>
  <si>
    <r>
      <t>050014003022</t>
    </r>
    <r>
      <rPr>
        <sz val="10"/>
        <color rgb="FFFF0000"/>
        <rFont val="Century Gothic"/>
        <family val="2"/>
      </rPr>
      <t>201000035</t>
    </r>
    <r>
      <rPr>
        <sz val="10"/>
        <rFont val="Century Gothic"/>
        <family val="2"/>
      </rPr>
      <t>00</t>
    </r>
  </si>
  <si>
    <r>
      <t>050014003023</t>
    </r>
    <r>
      <rPr>
        <sz val="10"/>
        <color rgb="FFFF0000"/>
        <rFont val="Century Gothic"/>
        <family val="2"/>
      </rPr>
      <t>200800634</t>
    </r>
    <r>
      <rPr>
        <sz val="10"/>
        <rFont val="Century Gothic"/>
        <family val="2"/>
      </rPr>
      <t>00</t>
    </r>
  </si>
  <si>
    <r>
      <t>050013103001</t>
    </r>
    <r>
      <rPr>
        <sz val="10"/>
        <color rgb="FFFF0000"/>
        <rFont val="Century Gothic"/>
        <family val="2"/>
      </rPr>
      <t>201200202</t>
    </r>
    <r>
      <rPr>
        <sz val="10"/>
        <rFont val="Century Gothic"/>
        <family val="2"/>
      </rPr>
      <t>00</t>
    </r>
  </si>
  <si>
    <r>
      <t>050013103001</t>
    </r>
    <r>
      <rPr>
        <sz val="10"/>
        <color rgb="FFFF0000"/>
        <rFont val="Century Gothic"/>
        <family val="2"/>
      </rPr>
      <t>200100337</t>
    </r>
    <r>
      <rPr>
        <sz val="10"/>
        <rFont val="Century Gothic"/>
        <family val="2"/>
      </rPr>
      <t>00</t>
    </r>
  </si>
  <si>
    <r>
      <t>050013103002</t>
    </r>
    <r>
      <rPr>
        <sz val="10"/>
        <color rgb="FFFF0000"/>
        <rFont val="Century Gothic"/>
        <family val="2"/>
      </rPr>
      <t>200800316</t>
    </r>
    <r>
      <rPr>
        <sz val="10"/>
        <color theme="1"/>
        <rFont val="Century Gothic"/>
        <family val="2"/>
      </rPr>
      <t>00</t>
    </r>
  </si>
  <si>
    <r>
      <t>050013103002</t>
    </r>
    <r>
      <rPr>
        <sz val="10"/>
        <color rgb="FFFF0000"/>
        <rFont val="Century Gothic"/>
        <family val="2"/>
      </rPr>
      <t>201000752</t>
    </r>
    <r>
      <rPr>
        <sz val="10"/>
        <rFont val="Century Gothic"/>
        <family val="2"/>
      </rPr>
      <t>00</t>
    </r>
  </si>
  <si>
    <t>2009-00227</t>
  </si>
  <si>
    <r>
      <t>053603103001</t>
    </r>
    <r>
      <rPr>
        <sz val="11"/>
        <color rgb="FFFF0000"/>
        <rFont val="Calibri"/>
        <family val="2"/>
        <scheme val="minor"/>
      </rPr>
      <t>200800383</t>
    </r>
    <r>
      <rPr>
        <sz val="11"/>
        <color theme="1"/>
        <rFont val="Calibri"/>
        <family val="2"/>
        <scheme val="minor"/>
      </rPr>
      <t>00</t>
    </r>
  </si>
  <si>
    <r>
      <t>050013103008</t>
    </r>
    <r>
      <rPr>
        <sz val="10"/>
        <color rgb="FFFF0000"/>
        <rFont val="Century Gothic"/>
        <family val="2"/>
      </rPr>
      <t>201200244</t>
    </r>
    <r>
      <rPr>
        <sz val="10"/>
        <rFont val="Century Gothic"/>
        <family val="2"/>
      </rPr>
      <t>00</t>
    </r>
  </si>
  <si>
    <r>
      <t>050013103013</t>
    </r>
    <r>
      <rPr>
        <sz val="10"/>
        <color rgb="FFFF0000"/>
        <rFont val="Century Gothic"/>
        <family val="2"/>
      </rPr>
      <t>201100929</t>
    </r>
    <r>
      <rPr>
        <sz val="10"/>
        <color theme="1"/>
        <rFont val="Century Gothic"/>
        <family val="2"/>
      </rPr>
      <t>00</t>
    </r>
  </si>
  <si>
    <r>
      <t>050013103015</t>
    </r>
    <r>
      <rPr>
        <sz val="10"/>
        <color rgb="FFFF0000"/>
        <rFont val="Century Gothic"/>
        <family val="2"/>
      </rPr>
      <t>201100158</t>
    </r>
    <r>
      <rPr>
        <sz val="10"/>
        <rFont val="Century Gothic"/>
        <family val="2"/>
      </rPr>
      <t>00</t>
    </r>
  </si>
  <si>
    <r>
      <t>050013103016</t>
    </r>
    <r>
      <rPr>
        <sz val="10"/>
        <color rgb="FFFF0000"/>
        <rFont val="Century Gothic"/>
        <family val="2"/>
      </rPr>
      <t>201100353</t>
    </r>
    <r>
      <rPr>
        <sz val="10"/>
        <rFont val="Century Gothic"/>
        <family val="2"/>
      </rPr>
      <t>00</t>
    </r>
  </si>
  <si>
    <r>
      <t>050013103016</t>
    </r>
    <r>
      <rPr>
        <sz val="10"/>
        <color rgb="FFFF0000"/>
        <rFont val="Century Gothic"/>
        <family val="2"/>
      </rPr>
      <t>200600188</t>
    </r>
    <r>
      <rPr>
        <sz val="10"/>
        <rFont val="Century Gothic"/>
        <family val="2"/>
      </rPr>
      <t>00</t>
    </r>
  </si>
  <si>
    <t>GLORIA PATRICIA OCAMPO RUIZ</t>
  </si>
  <si>
    <t>EN ARCHIVO INACTIVO</t>
  </si>
  <si>
    <t> AMANDA CRISTINA GOMEZ PALACIO</t>
  </si>
  <si>
    <t>SOLO REVISAR. 14/06/2013 AL DESPACHO</t>
  </si>
  <si>
    <t>BANCOLOMBIA S.A.</t>
  </si>
  <si>
    <t> 2011-00003</t>
  </si>
  <si>
    <t>E12/09/2013 NO HAY LUGAR A OFICIAR A LA SECUESTRE. ORDENA OFICIAR A LA PERSONA A QUIEN SE LE DEJO EN DEPOSITO LOS BIENES.</t>
  </si>
  <si>
    <t>2009-00670</t>
  </si>
  <si>
    <t>2013-00040</t>
  </si>
  <si>
    <t> 2013-00754</t>
  </si>
  <si>
    <t xml:space="preserve"> 2013-000601   </t>
  </si>
  <si>
    <t>DIRECCION</t>
  </si>
  <si>
    <t>CIUDAD</t>
  </si>
  <si>
    <t>AUTO ADMISORIO</t>
  </si>
  <si>
    <t>ABREVIADO DE RESTITUCION</t>
  </si>
  <si>
    <t>CLASE</t>
  </si>
  <si>
    <t>PERSONAL</t>
  </si>
  <si>
    <t>NOTIFICAR</t>
  </si>
  <si>
    <t>02 DE AGOSTO DE 2013</t>
  </si>
  <si>
    <t>ANDRES FELIPE VALEA VERA</t>
  </si>
  <si>
    <t>ENTREGARON TITULOS EL 20/09/2013</t>
  </si>
  <si>
    <t>MORA TORO MANUEL SALVADOR</t>
  </si>
  <si>
    <t>2013-00863</t>
  </si>
  <si>
    <t>JUZGADOS C MPALES</t>
  </si>
  <si>
    <t xml:space="preserve">PISO 15: </t>
  </si>
  <si>
    <t>2,3,4,5,6,7,28</t>
  </si>
  <si>
    <t>PISO 11:</t>
  </si>
  <si>
    <t>8,9,10,11,12,13,14,15,16,17</t>
  </si>
  <si>
    <t>JUZGADOS C CTO</t>
  </si>
  <si>
    <t>PISO 12:</t>
  </si>
  <si>
    <t>18,19,20</t>
  </si>
  <si>
    <t xml:space="preserve">PISO 14: </t>
  </si>
  <si>
    <t>21,22,23,24,25,26,27,1</t>
  </si>
  <si>
    <t>PISO 13:</t>
  </si>
  <si>
    <t>7,8,9,10,11,12,13,14,15,16</t>
  </si>
  <si>
    <t>1,2,3,4,5,6,17</t>
  </si>
  <si>
    <t>12 CM. DE MEDELLIN</t>
  </si>
  <si>
    <t>2013-01022</t>
  </si>
  <si>
    <t>2013-00851</t>
  </si>
  <si>
    <t>DOMINGO</t>
  </si>
  <si>
    <t>LUNES</t>
  </si>
  <si>
    <t>MARTES</t>
  </si>
  <si>
    <t>MIERCOLES</t>
  </si>
  <si>
    <t>JUEVES</t>
  </si>
  <si>
    <t>VIERNES</t>
  </si>
  <si>
    <t>SABADO</t>
  </si>
  <si>
    <t>OCTUBRE</t>
  </si>
  <si>
    <r>
      <rPr>
        <b/>
        <sz val="12"/>
        <color theme="1"/>
        <rFont val="Calibri"/>
        <family val="2"/>
        <scheme val="minor"/>
      </rPr>
      <t>8</t>
    </r>
    <r>
      <rPr>
        <sz val="12"/>
        <color theme="1"/>
        <rFont val="Calibri"/>
        <family val="2"/>
        <scheme val="minor"/>
      </rPr>
      <t xml:space="preserve"> REMATE DE INMUEBLE GIRARTELAS 1PM</t>
    </r>
  </si>
  <si>
    <r>
      <t xml:space="preserve">22 </t>
    </r>
    <r>
      <rPr>
        <sz val="12"/>
        <color theme="1"/>
        <rFont val="Calibri"/>
        <family val="2"/>
        <scheme val="minor"/>
      </rPr>
      <t>REMATE DE INMUEBLE DE IMPORTADORA COLOMBIANA DE GRANOS 1:30PM</t>
    </r>
  </si>
  <si>
    <r>
      <t xml:space="preserve">29  </t>
    </r>
    <r>
      <rPr>
        <sz val="12"/>
        <color theme="1"/>
        <rFont val="Calibri"/>
        <family val="2"/>
        <scheme val="minor"/>
      </rPr>
      <t>REMATE DE DARIO JESUS ALARCON VH 2PM</t>
    </r>
  </si>
  <si>
    <r>
      <t xml:space="preserve">31  </t>
    </r>
    <r>
      <rPr>
        <sz val="12"/>
        <color theme="1"/>
        <rFont val="Calibri"/>
        <family val="2"/>
        <scheme val="minor"/>
      </rPr>
      <t>REMATE DE INMUEBLE PRODUCTORA DE TEXTIL Y COMERCIALIZADORA 1:30PM</t>
    </r>
  </si>
  <si>
    <t>NOTAS PARA REMATE:</t>
  </si>
  <si>
    <t>CUANDO SE SABE LA FECHA DEL REMATE SE SOLICITA LIQUIDACION DEL REDITO AL BANCO, CUANDO SON HIPOTECARIOS, CUANDO SON EJECUTIVOS SE HACE EN LA OFICE.</t>
  </si>
  <si>
    <t>SE PUBLICA CARTEL DE REMATE YA SEA QUE LO HAGA EL JUZGADO O NOSOTROS , PREVIO AVERIGUAR</t>
  </si>
  <si>
    <t>SE SOLICITA AVALUO CUANDO ES BIEN INMUEBLE</t>
  </si>
  <si>
    <t>SI ES MAQUINARIA PESADA SE SOLICITA INSTRUCCIONES AL BANCO</t>
  </si>
  <si>
    <t>5 DIAS ANTES DEL REMATE SE ALLEGA EL CERTIFICADO DE RRIIPP O EL HISTORIAL DEL VEH</t>
  </si>
  <si>
    <t>DESPUES DE LA DILIGENCIA DE SECUESTRO SI EL CLIENTE NO SE PONE AL DIA SE SOLICITA REMATE, ANTES DE SOLICITAR REMATE SE DEBE SOLICITAR AVALUO AL BANCO</t>
  </si>
  <si>
    <t>SE SOLICITA AL BANCO LAS INSTRUCCIONES DE REMATE PARA AMBOS, SE DILIGENCIA FORMATO PREESTABLECIDO, DESPUES DE ENVIAR LA LIQUIDACION DEL CREDITO Y SER APROBADA POR EL JUZGADO</t>
  </si>
  <si>
    <t>16/10/2013 ACEPTA CESION DEL CREDITO A FAVOR DE RECORES SAS</t>
  </si>
  <si>
    <t>05001310300720040034600</t>
  </si>
  <si>
    <t xml:space="preserve">OJO PARA ENVIAR LAS INSTRUCCIONES DE REMATE SE DEBE ADJUNTAR </t>
  </si>
  <si>
    <t>LISTA OFAC</t>
  </si>
  <si>
    <t>FORMATO DE SOLICITUD</t>
  </si>
  <si>
    <t>OJO ANTES DE SOLICITAR EL REMATE DE LOS BNES MUEBLES E INMUEBLES SE DEBE SOLICITAR EL AVALUO A BANCOL O A AJUSTEV</t>
  </si>
  <si>
    <t>30/07/2013 SE ENVIA A LA CORTE SUPREMA DE JUSTICIA</t>
  </si>
  <si>
    <t>12/10/2013 DESARCHIVO REPARTO</t>
  </si>
  <si>
    <t>CAÑOLA MEJIA VICTORIA , VCM JEWELS SA.U/ MARIA CECILIA CAÑOLA</t>
  </si>
  <si>
    <t>LEON DARIO LOPEZ GIL</t>
  </si>
  <si>
    <t>COOPERATIVA FINANCIERA JOHN F KENNEDY LTDA.</t>
  </si>
  <si>
    <t>JESUS ADELMO CARDENAS RODRIGUEZ Y OTROS</t>
  </si>
  <si>
    <t>2012-00505</t>
  </si>
  <si>
    <t>E10/10/2013 ORDENA OFICIAR. RECLAMAR OFICIOS Y RETIRAR DESGLOSE</t>
  </si>
  <si>
    <t>2013-00452</t>
  </si>
  <si>
    <t>2012-00640</t>
  </si>
  <si>
    <t>2013-00929</t>
  </si>
  <si>
    <t>VALENCIA ALVAREZ E.U.</t>
  </si>
  <si>
    <t>ANGEL B. S.A.</t>
  </si>
  <si>
    <t>2013-00938</t>
  </si>
  <si>
    <t>ENERO</t>
  </si>
  <si>
    <t>MARZO</t>
  </si>
  <si>
    <t>CORTE CONSTITUCIONAL REVISION</t>
  </si>
  <si>
    <t>LAURA ANDREA VELASQUEZ BUITRAGO</t>
  </si>
  <si>
    <t>VINCULAR LTDA Y CI ANTILLANA S.A</t>
  </si>
  <si>
    <t>2012-00906</t>
  </si>
  <si>
    <t>ROSILLON ENRIQUE PERDOMO SANCHEZ</t>
  </si>
  <si>
    <t>2013-01051</t>
  </si>
  <si>
    <t xml:space="preserve">E13/11/2013 AUTO PONE EN CONOCIMIENTO. QUE SE VA A HACER </t>
  </si>
  <si>
    <t>E15/11/2013 APRUEBA LIQUIDACI0ON DE COSTAS</t>
  </si>
  <si>
    <t>05001310301020130104500</t>
  </si>
  <si>
    <t>GLORIA ISBELIA CASTRO GAVIRIA</t>
  </si>
  <si>
    <t>2013-01045</t>
  </si>
  <si>
    <t>SOLICITUD DAR DE BAJA POR IRRECUPERABLE. ARCHIVO CAJA 535</t>
  </si>
  <si>
    <t>RESTRUCTUR.</t>
  </si>
  <si>
    <t>TRAER RESPUESTA DE EMBARGO DE REMANENTES DEL OFICIO 2079 E10/05/2013; PENDIENTE DE DESARCHIVO PARA REVISAR RESPUESTA DE REMANENTES</t>
  </si>
  <si>
    <t>25/11/2013 REMITIDO AL JUZGADO DE EJECUCION SEGUNDO CIVIL DEL CIRCUITO DE MEDELLIN</t>
  </si>
  <si>
    <t>25/11/2013 REMITE AL JUZGADO 1 DE EJECUCIÓN CIVIL</t>
  </si>
  <si>
    <t>MAURICIO ARIAS MARQUEZ - JAIRO LUIS ARIAS ARANGO</t>
  </si>
  <si>
    <t>2013-01152</t>
  </si>
  <si>
    <t>4 CM. DE MEDELLIN. (1. CM  EJ. ICETEX )</t>
  </si>
  <si>
    <t>16 CM. DE MEDELLIN (4 CM EJ.)</t>
  </si>
  <si>
    <t>23 CM. DE MEDELLIN (5 CM EJ.)</t>
  </si>
  <si>
    <t>27 CM. DE MEDELLIN (6 CM EJ.)</t>
  </si>
  <si>
    <t>1 CC. DE MEDELLIN (1 CC EJ.)</t>
  </si>
  <si>
    <t>4 CC. DE MEDELLIN (2 CC EJ.)</t>
  </si>
  <si>
    <t>7 CC. DE MEDELLIN ( 1 CC EJ.)</t>
  </si>
  <si>
    <t>8 CC. DE MEDELLIN (2 CC EJ.)</t>
  </si>
  <si>
    <t>11 CC. DE MEDELLIN ( 1 CC EJ.)</t>
  </si>
  <si>
    <t xml:space="preserve">16 CC. DE MEDELLIN ( 2 CC EJ.) </t>
  </si>
  <si>
    <t>JUZGADO DECIMO CIVIL DEL CIRCUITO DE MEDELLIN</t>
  </si>
  <si>
    <t>LEASING BANCOLOMBIA S.A</t>
  </si>
  <si>
    <t xml:space="preserve">CARRERA 32 N° 9 SUR - 83 CASA N° 183, DE LA Urbanizacion Surabaya </t>
  </si>
  <si>
    <t>Medellin</t>
  </si>
  <si>
    <t>21 de noviembre de 2013</t>
  </si>
  <si>
    <t>PRIMERO CIVIL DEL CIRCUITO DE ENVIGADO</t>
  </si>
  <si>
    <t>EJECUTIVO MIXTO</t>
  </si>
  <si>
    <t>BANCOLOMBIA S.A</t>
  </si>
  <si>
    <t>KILOMETRO 17 ALTO LAS PALMAS INDIANA MALL LOCAL 109</t>
  </si>
  <si>
    <t>28 de octubre del año 2013 y 19 de noviembre de 2013</t>
  </si>
  <si>
    <t>Envigado</t>
  </si>
  <si>
    <t>KILOMETRO 17 ALTO LAS PALMAS INDIANA MALL LOCAL 110</t>
  </si>
  <si>
    <t>JAIME ENRIQUE RESTREPO BUSTAMANTE LUZ MARIA MEJIA ARANGO CAMILO RESTREPO MEJIA DANIEL RESTREPO MEJIA</t>
  </si>
  <si>
    <t>C.I MORGAN INVESTMENT GROUP AMERICA LLC SUCURSAL COLOMBIA, ANDRES FELIPE VALEA VERA, JORGE IVAN GIRALDO LOPEZ</t>
  </si>
  <si>
    <t>29/11/2013 ARCHIVO</t>
  </si>
  <si>
    <t>2010-00752</t>
  </si>
  <si>
    <t>2012-00099</t>
  </si>
  <si>
    <t>05001400301320110087500</t>
  </si>
  <si>
    <t>2011-00875</t>
  </si>
  <si>
    <t>MILTON DAVID DOMINGUEZ</t>
  </si>
  <si>
    <t>13 CM. DE MEDELLIN (CM 3 EJ)</t>
  </si>
  <si>
    <t>05001400300420110075200</t>
  </si>
  <si>
    <t>2011-00752</t>
  </si>
  <si>
    <t>RAMA JUDICIAL</t>
  </si>
  <si>
    <t>JUZGADO</t>
  </si>
  <si>
    <t xml:space="preserve">Segundo Civil Circuito de Medellin </t>
  </si>
  <si>
    <t>Internacional de Llantas S.A.</t>
  </si>
  <si>
    <t>Inversiones Velásquez Restrepo S.A.S. - Nelson de Jesús Velásquez Vásquez</t>
  </si>
  <si>
    <t>Ejecutivo Hipotecario</t>
  </si>
  <si>
    <t>NO ESTA EN TU LISTADO</t>
  </si>
  <si>
    <t xml:space="preserve">Inverpizza S.A. </t>
  </si>
  <si>
    <t>Ricardo Correa Velez - Martha Lucia Carvajal Cataño</t>
  </si>
  <si>
    <t xml:space="preserve">Ordinario </t>
  </si>
  <si>
    <t xml:space="preserve">Tercero Civil Circuito de Medellin </t>
  </si>
  <si>
    <t>1996-09413</t>
  </si>
  <si>
    <t>Jorge Octavio Orrego Ochoa</t>
  </si>
  <si>
    <t>Banco Ganadero</t>
  </si>
  <si>
    <t xml:space="preserve">Ejecutivo Hipotecario </t>
  </si>
  <si>
    <t xml:space="preserve">NO ESTA EN TU LISTADO - PERO VERIFICAR BN POR QUE SONIA NO SABE </t>
  </si>
  <si>
    <t xml:space="preserve">Cuarto Civil Circuito de Medellin </t>
  </si>
  <si>
    <t>2011-00516</t>
  </si>
  <si>
    <t>Leasing Bancolombia S.A.</t>
  </si>
  <si>
    <t>Milton David Domínguez Rojas</t>
  </si>
  <si>
    <t>Abreviado de Restitución</t>
  </si>
  <si>
    <t xml:space="preserve">Séptimo Civil Circuito de Medellin </t>
  </si>
  <si>
    <t>2012-00556</t>
  </si>
  <si>
    <t>Bancolombia S.A. - Sufinanciamiento</t>
  </si>
  <si>
    <t>Beatriz del Socorro Tobon de Díaz</t>
  </si>
  <si>
    <t xml:space="preserve">Quince Civil Circuito de Medellin </t>
  </si>
  <si>
    <t>2011-00464</t>
  </si>
  <si>
    <t>Delta Gres S.A. - Guillermo Montoya Velásquez</t>
  </si>
  <si>
    <t>2011-00469</t>
  </si>
  <si>
    <t>Juan Guillermo Medina González</t>
  </si>
  <si>
    <t>Ivan Darío Restrepo Restrepo</t>
  </si>
  <si>
    <t xml:space="preserve">Dieciséis Civil Circuito de Medellin </t>
  </si>
  <si>
    <t>Lady Chinkovsky Posada</t>
  </si>
  <si>
    <t>Concordato</t>
  </si>
  <si>
    <t>05001310300220120064000</t>
  </si>
  <si>
    <t>EN ESTOS DIAS</t>
  </si>
  <si>
    <t>05001310300420110051600</t>
  </si>
  <si>
    <t>05001310300720120055600</t>
  </si>
  <si>
    <t>05001310301520110046400</t>
  </si>
  <si>
    <t>05001310301520110046900</t>
  </si>
  <si>
    <t>05001310301620000024100</t>
  </si>
  <si>
    <t>05001310300420120083000</t>
  </si>
  <si>
    <t>SEGUNDO PROMISCUO MUNICIPAL DE CALDAS</t>
  </si>
  <si>
    <t>2013-00432</t>
  </si>
  <si>
    <t xml:space="preserve">C.I MORGAN INVESTMENT GROUP AMERICA LLC SUCURSAL COLOMBIA a su representante legal el señor ANDRES FELIPE VALEA VERA, o a quien haga sus veces. </t>
  </si>
  <si>
    <t xml:space="preserve">CONSTRUTODO LOPEZ Y CIA S.A.S a su representante legal la señora MARTHA J. GIRALDO,   o a quien haga sus veces. </t>
  </si>
  <si>
    <t xml:space="preserve">CONSTRUTODO LOPEZ Y CIA S.A.S a su representante legal la señora MARTHA J. GIRALDO,  o a quien haga sus veces y LEON DARIO LOPEZ GIL. </t>
  </si>
  <si>
    <t>DIAGONAL 32D N° 31 SUR - 7, INTERIOR 202</t>
  </si>
  <si>
    <t>30 DE AGOSTO DE 2013</t>
  </si>
  <si>
    <t>JUAN DAVID RIOS RESTREPO</t>
  </si>
  <si>
    <t>SEGUNDO PROMISCUO MUNICIPAL DE CALDAS (Ant.)</t>
  </si>
  <si>
    <t> 6 CM. DE MEDELLIN (2 CM EJ)</t>
  </si>
  <si>
    <t>JUAN GONZALO ALVAREZ DUQUE</t>
  </si>
  <si>
    <t>2013-01173</t>
  </si>
  <si>
    <t>UNDECIMO CIVIL DEL CIRCUITO DE MEDELLIN</t>
  </si>
  <si>
    <t>06 DE DICIEMBRE DE 2013</t>
  </si>
  <si>
    <t>Carrera 75 DA N° 28 B Sur 100, Apartamento1159 Etapa 1,  Conjunto Residencial Villa de la Mota</t>
  </si>
  <si>
    <t>DECIMO CIVIL DEL CIRCUITO DE MEDELLIN</t>
  </si>
  <si>
    <t xml:space="preserve">REYMONT STORE S.A.S a  su representante legal el señor DAVID EFREN GALLEGO BLANDON </t>
  </si>
  <si>
    <t xml:space="preserve">REYMONT STORE S.A.S DAVID EFREN GALLEGO BLANDON </t>
  </si>
  <si>
    <t>Carrera 48 N° 10-45  local 378</t>
  </si>
  <si>
    <t>15 de octubre de 2013</t>
  </si>
  <si>
    <t xml:space="preserve">DAVID EFREN GALLEGO BLANDON </t>
  </si>
  <si>
    <t>Carrera 79 N° 2 Sur 131</t>
  </si>
  <si>
    <t xml:space="preserve">Carrera 54 N° 50-63 </t>
  </si>
  <si>
    <t>Rionegro</t>
  </si>
  <si>
    <t>Carrera 54 N° 50-64</t>
  </si>
  <si>
    <t>10/12/2013 ARCHIVADO</t>
  </si>
  <si>
    <t>20 CM. DE MEDELLIN (5 CM EJ)</t>
  </si>
  <si>
    <t>E12/12/2013 SE APRUEBA LIQUIDACION DEL CREDITO APORTADA</t>
  </si>
  <si>
    <t>E16/12/2013 TRASLADO LIQUIDACION</t>
  </si>
  <si>
    <t>RECLINOMATIC S.A</t>
  </si>
  <si>
    <t>OSCAR AUGUSTO ZULUAGA SERNA</t>
  </si>
  <si>
    <t>2013-00577</t>
  </si>
  <si>
    <t>GRUPO COMERCIAL ANDIPAQ S.A.S</t>
  </si>
  <si>
    <t xml:space="preserve">LEASING BANCOLOMBIA </t>
  </si>
  <si>
    <t xml:space="preserve">BLANCO PAREDES  JOHNNY GIANCARLOS </t>
  </si>
  <si>
    <t>2013-01157</t>
  </si>
  <si>
    <t xml:space="preserve">INVERSIONES MEJIA SALAZAR Y CIA SCA E INVERSIONES TALIMASSI SAS </t>
  </si>
  <si>
    <t>ORDINARIO LABORAL</t>
  </si>
  <si>
    <t>2013-01623</t>
  </si>
  <si>
    <t>05001310301120130086300</t>
  </si>
  <si>
    <t>05001400301220130102200</t>
  </si>
  <si>
    <t>2 CC. DE Medellín (2 CC EJ.)</t>
  </si>
  <si>
    <t>05001400301120080146400</t>
  </si>
  <si>
    <t>JUAN CARLOS ARIAS MARQUEZ- JAIRO ANDRES ARIAS MARQUEZ (MILEMPAQUES)</t>
  </si>
  <si>
    <t>FORMATO DE SOLICITUD DE PUBLICACION DEL CARTEL DE REMATE</t>
  </si>
  <si>
    <t xml:space="preserve">AVALUO </t>
  </si>
  <si>
    <t>VALORES BANCOLOMBIA S.A COMISIONISTA DE BOLSA</t>
  </si>
  <si>
    <t>2014-00009</t>
  </si>
  <si>
    <t>FEBRERO</t>
  </si>
  <si>
    <t>05001310301520140001200</t>
  </si>
  <si>
    <t>2014-00012</t>
  </si>
  <si>
    <t>PACK S.A, INVEXPORT, ESCOBAR E HIJOS, JUAN JOS E ESTRADA VELILLA</t>
  </si>
  <si>
    <t>POR AVISO 22/01/2014</t>
  </si>
  <si>
    <t>DIECISIETE CIVIL DEL CIRCUITO DE MEDELLIN</t>
  </si>
  <si>
    <t>MAURICIO ARIAS MARQUEZ</t>
  </si>
  <si>
    <t>JAIRO LUIS ARIAS ARANGO</t>
  </si>
  <si>
    <t>MAURICIO ARIAS MARQUEZ/ JAIRO LUIS ARIAS ARANGO</t>
  </si>
  <si>
    <t>JUAN CARLOS ARIAS MARQUEZ/ JAIRO ANDRES ARIAS MARQUEZ</t>
  </si>
  <si>
    <t>Calle 26 B N° 72-45</t>
  </si>
  <si>
    <t>14 de enero de 2014</t>
  </si>
  <si>
    <t>15 de enero de 2014</t>
  </si>
  <si>
    <t>Carrera 73 N° 24-30 Belen Rosales</t>
  </si>
  <si>
    <t xml:space="preserve">Carrera 73 N° 24-30 Belen Rosales </t>
  </si>
  <si>
    <t>SEGUNDO CIVIL DEL CIRCUITO DE ENVIGADO</t>
  </si>
  <si>
    <t xml:space="preserve">RECLINOMATIC S.A  </t>
  </si>
  <si>
    <t>Carrera 43 A N° 50 Sur - 201</t>
  </si>
  <si>
    <t>Sabaneta</t>
  </si>
  <si>
    <t>QUINCE LABORAL DEL CIRCUITO DE MEDELLIN</t>
  </si>
  <si>
    <t>INVERSIONES MEJIA SALAZAR Y CIA S.C.A en liquidacion / COMPAÑÍA DE INVERSIONES TALIMASSI S.A.S en liquidacion</t>
  </si>
  <si>
    <t>IVAN DARIO VALENCIA BETANCURT DAVID GUILLERMO MEJIA RESTREPO</t>
  </si>
  <si>
    <t>Carrera 25 N° 1 A Sur - 155 oficina 544</t>
  </si>
  <si>
    <t xml:space="preserve">RECLINOMATIC S.A a  su representante legal el señor JUAN CAMILO POSADA CORREA, o a quien haga sus veces </t>
  </si>
  <si>
    <t xml:space="preserve">COMPAÑÍA DE INVERSIONES TALIMASSI S.A.S en liquidacion, a  su representante legal el señor JESUS NELSON MEJIA RAMOS, o a quien haga sus veces  </t>
  </si>
  <si>
    <t xml:space="preserve">INVERSIONES MEJIA SALAZAR Y CIA S.C.A en liquidacion, a su liquidadora la señora LINA MARIA SALAZAR RAMIREZ </t>
  </si>
  <si>
    <t>28 de octubre de 2013 y 19 de noviembre de 2013</t>
  </si>
  <si>
    <t xml:space="preserve"> ANDRES FELIPE VALEA VERA </t>
  </si>
  <si>
    <t>E27/01/2014 SE AGREGA DESPACHO COMISORIO SIN DILIGENCIAR</t>
  </si>
  <si>
    <t>ALBERTO ALVAREZ S. S.A</t>
  </si>
  <si>
    <t>OLGA PATRICIA URIBE RUIZ</t>
  </si>
  <si>
    <t>MARISCAL</t>
  </si>
  <si>
    <t>PISO 2</t>
  </si>
  <si>
    <t>1,14,15,17,23.</t>
  </si>
  <si>
    <t>PISO 3</t>
  </si>
  <si>
    <t>PISO 4</t>
  </si>
  <si>
    <t>10,11,12,13.</t>
  </si>
  <si>
    <t>16,21,22,24.</t>
  </si>
  <si>
    <t>PISO 5</t>
  </si>
  <si>
    <t>ICETEX</t>
  </si>
  <si>
    <t>JUZGADOS C MPALES DE EJECUCION</t>
  </si>
  <si>
    <t>1,8,9.</t>
  </si>
  <si>
    <t>BBVA</t>
  </si>
  <si>
    <t>JUZGADOS C CTO DE EJECUCION</t>
  </si>
  <si>
    <t>ALPUJARRA</t>
  </si>
  <si>
    <t>PISO 15</t>
  </si>
  <si>
    <t>PISO 12</t>
  </si>
  <si>
    <t>18,19,20.</t>
  </si>
  <si>
    <t xml:space="preserve">JUZGADOS C CTO </t>
  </si>
  <si>
    <t>PISO 13</t>
  </si>
  <si>
    <t>7,8,9,10,11,12,13,14,15,16.</t>
  </si>
  <si>
    <t>25,26,27</t>
  </si>
  <si>
    <t xml:space="preserve">PISO </t>
  </si>
  <si>
    <t>1,2.</t>
  </si>
  <si>
    <t>05266400300320140010600</t>
  </si>
  <si>
    <t>2014-00106</t>
  </si>
  <si>
    <t>2014-00104</t>
  </si>
  <si>
    <t>ABRIL</t>
  </si>
  <si>
    <t>MAYO</t>
  </si>
  <si>
    <t>JUNIO</t>
  </si>
  <si>
    <t>JULIO</t>
  </si>
  <si>
    <t>AGOSTO</t>
  </si>
  <si>
    <t>SEPTIEMBRE</t>
  </si>
  <si>
    <t>NOVIEMBRE</t>
  </si>
  <si>
    <t>DICIEMBRE</t>
  </si>
  <si>
    <t>SONIA SOLICITARA QUE LE DEN DE BAJA PORQUE YA NO HAY MAS DINEROS PARA RETIRAR 03/02/2014</t>
  </si>
  <si>
    <t>PREGUNTARLE QUE SE VA A HACER CON ESTE PROCESO</t>
  </si>
  <si>
    <t>REVISAR SI YA SE RESTITUYERON LOS BIENES</t>
  </si>
  <si>
    <t>ARCHIVO. LA VOLQUETA NO SE ENCUENTRA Y TIENE GRUPO DE RIESGO CON LOS EJECUTIVOS.</t>
  </si>
  <si>
    <t>2012-00326</t>
  </si>
  <si>
    <t>8 FAMILIA DE MEDELLIN</t>
  </si>
  <si>
    <t>SEGUNDO PROMISCUO MUNICIPAL DE LA ESTRELLA ANTIOQUIA</t>
  </si>
  <si>
    <t>2014-00015</t>
  </si>
  <si>
    <t xml:space="preserve">ABREVIADO DE RESTITUCION </t>
  </si>
  <si>
    <t>GRUPO COMERCIAL ANDIPAQ S.A.S, a  su representante legal la señora MARIA ALEJANDRA LONDOÑO ESPINOSA</t>
  </si>
  <si>
    <t xml:space="preserve">Carrera 46 N° 22 Sur- 50 </t>
  </si>
  <si>
    <t>04 de febrero de 2014</t>
  </si>
  <si>
    <t>Carrera 52 N° 95 Sur- 26, apto. 201</t>
  </si>
  <si>
    <t xml:space="preserve">La Estrella </t>
  </si>
  <si>
    <t>arancel</t>
  </si>
  <si>
    <t>DOCE CIVIL MUNICIPAL DE MEDELLÍN</t>
  </si>
  <si>
    <t xml:space="preserve">Carrera 48 N° 10-45  local 378, Centro Comercial Monterey </t>
  </si>
  <si>
    <t>4 de febrero de 2014</t>
  </si>
  <si>
    <t>Calle 12 A N° 30-29</t>
  </si>
  <si>
    <t>30 de agosto de 2013</t>
  </si>
  <si>
    <t>Caldas</t>
  </si>
  <si>
    <t>Calle 131 Sur N° 53 - 21</t>
  </si>
  <si>
    <t>Carrera 47 N° 32 B Sur -33</t>
  </si>
  <si>
    <t>Calle 33 N° 19 - 105</t>
  </si>
  <si>
    <t>ANDRES FELIPE MONTOYA URUBURU</t>
  </si>
  <si>
    <t>GRUPO EMPRESARIAL PAISATEX S.A.S  ANDRES FELIPE MONTOYA URUBURU</t>
  </si>
  <si>
    <t>VEINTIUNO CIVIL MUNICIPAL DE MEDELLÍN</t>
  </si>
  <si>
    <t>13 de junio de 2013</t>
  </si>
  <si>
    <t>SEPTIMO CIVIL DEL CIRCUITO DE MEDELLÍN</t>
  </si>
  <si>
    <t>GRUPO EMPRESARIAL PAISATEX,  a su representante legal el señor ANDRES FELIPE MONTOYA URUBURU, o a quien haga sus veces</t>
  </si>
  <si>
    <t>Calle 49 N° 57 - 67</t>
  </si>
  <si>
    <t>05 de diciembre de 2013 y 03 de febrero de 2014</t>
  </si>
  <si>
    <t>CITACION POR AVISO</t>
  </si>
  <si>
    <t>QUINCE LABORAL DEL CIRCUITO DE MEDELLÍN</t>
  </si>
  <si>
    <t>2014-00022</t>
  </si>
  <si>
    <t>E19/02/2014 APRUEBA LIQUIDACION DE COSTAS</t>
  </si>
  <si>
    <t>2011-00437 /2014-00014</t>
  </si>
  <si>
    <t>2013-00250   2013-00893</t>
  </si>
  <si>
    <t>E05/03/2014 APRUEBA LIQUIDACION DE COSTAS</t>
  </si>
  <si>
    <t>2008-01325</t>
  </si>
  <si>
    <t>4 CM DE MDELLIN</t>
  </si>
  <si>
    <t>MYRIAM SOFIA LONDOÑO BLANDON</t>
  </si>
  <si>
    <t>08/04/2013 AL DESPACHO</t>
  </si>
  <si>
    <t>E18/02/2014 NO HAY LUGAR A LEVANTAR MEDIDA PENDIENTE POR DESARCHIVO PARA QUE EXPIDAN LOS OFICIOS DE DESEMBARGO DEL VEHICULO EKQ 516 DE TTO DE SABANETA</t>
  </si>
  <si>
    <t>BIOCARNES</t>
  </si>
  <si>
    <t>CLEMENTE VELASQUEZ JIMENEZ</t>
  </si>
  <si>
    <t>2014-00135</t>
  </si>
  <si>
    <t>2014-00193</t>
  </si>
  <si>
    <t>PATRICIA GONZALEZ Y JORGE ARISTIZABAL. ALDEA PALMA VERDE</t>
  </si>
  <si>
    <t>05001400300420080132500</t>
  </si>
  <si>
    <t>E26/02/2013/ SENTENCIA . REVISAR EXPEDIENTE PARA RETIRAR OFICIO. PARA SECUESTRE</t>
  </si>
  <si>
    <t>PRIMERO CIVIL DEL CIRCUITO DE DESCONGESTION DE MEDELLÍN</t>
  </si>
  <si>
    <t>EJECUTIVO HIPOTECARIO</t>
  </si>
  <si>
    <t>Carrera 32 N° 6 Sur - 45 Apto. 1003</t>
  </si>
  <si>
    <t>17 de Marzo de 2014</t>
  </si>
  <si>
    <t>Carrera 29 N° 1 - 131 Apto. 1002</t>
  </si>
  <si>
    <t xml:space="preserve">Carrera 73 N° 30C - 50 </t>
  </si>
  <si>
    <t>SEGUNDO CIVIL DEL CIRCUITO DE DESCONGESTION DE MEDELLÍN</t>
  </si>
  <si>
    <t>MIGUEL SANTIAGO VILLA VÉLEZ</t>
  </si>
  <si>
    <t xml:space="preserve">Calle 18 A Sur N° 22 - 130 Apto. 402, Urbanización Silecia </t>
  </si>
  <si>
    <t>26 de Marzo de 2014</t>
  </si>
  <si>
    <t>Carrera 43 A N° 1 Sur - 220, oficina 902</t>
  </si>
  <si>
    <t>1998-00406   TRIBUNAL 04</t>
  </si>
  <si>
    <t>05001400302220140020300</t>
  </si>
  <si>
    <t>2014-00203</t>
  </si>
  <si>
    <t>2014-00235</t>
  </si>
  <si>
    <t>GRESMALTADOS S.A.S</t>
  </si>
  <si>
    <t>2014-00233</t>
  </si>
  <si>
    <t xml:space="preserve">08/04/2014 APRUEBA DE LIQUIDACION DE COSTAS </t>
  </si>
  <si>
    <t>ALEXANDER SOTO OSORIO</t>
  </si>
  <si>
    <t>2014-00282</t>
  </si>
  <si>
    <t>2014-00376</t>
  </si>
  <si>
    <t>ROLLINSON ENRIQUE PERDOMO SANCHEZ</t>
  </si>
  <si>
    <t>E04/10/2013 ACEPTA RENUNCIA PODER. SE ENVIA TELEGRAMA</t>
  </si>
  <si>
    <t xml:space="preserve">E19/11/2013 RENUNCIA DE PODER. SE ENVIA TELEGRAMA </t>
  </si>
  <si>
    <t>05001400301420140023300</t>
  </si>
  <si>
    <t>2014-00400</t>
  </si>
  <si>
    <t>JORGE MAURICIO RUIZ RUIZ</t>
  </si>
  <si>
    <t>2014-00316</t>
  </si>
  <si>
    <t xml:space="preserve">SOLUCIONES ACTIVAS S.A </t>
  </si>
  <si>
    <t>2014-00379</t>
  </si>
  <si>
    <t>15 CC. DE MEDELLIN (1  CC EJ.)</t>
  </si>
  <si>
    <t>2 CC. DE ITAGUI (01 CC)</t>
  </si>
  <si>
    <t xml:space="preserve"> 14 CM. DE Medellín (02 CM)</t>
  </si>
  <si>
    <t xml:space="preserve"> 22 CM. DE Medellín (02 CM )</t>
  </si>
  <si>
    <t>22 CM. DE Medellín</t>
  </si>
  <si>
    <t>13 CC. DE MEDELLIN  (01 CC EJECUCION)</t>
  </si>
  <si>
    <t>3 CM. DE ENVIGADO
(01 CC DESC)</t>
  </si>
  <si>
    <t>1 PM. DE SABANETA</t>
  </si>
  <si>
    <t xml:space="preserve">  1 CC. DE ENVIGADO 
(2 CC )</t>
  </si>
  <si>
    <t>19/05/2014 SE REMITE A JDOS DE EJECUCION. REVISAR</t>
  </si>
  <si>
    <t>E20/05/2014 16/05/2014 ESCRITO ALLEGADO POR LA DIAN POR MEDIO DEL CUAL INFORMA QUE SE REALIZO DILIGENCIA DE REMATE.</t>
  </si>
  <si>
    <t>MARBIN ALBERTO VALLES ARANGO</t>
  </si>
  <si>
    <t>2014-00471</t>
  </si>
  <si>
    <t xml:space="preserve"> 6 CC. DE MEDELLIN </t>
  </si>
  <si>
    <t>05001310300620140047100</t>
  </si>
  <si>
    <t xml:space="preserve">3 CM. DE MEDELLIN. </t>
  </si>
  <si>
    <t xml:space="preserve">E23/05/2014  TERMINACION DEL PROCESO </t>
  </si>
  <si>
    <t>05001400300220140038800</t>
  </si>
  <si>
    <t>2014-00388</t>
  </si>
  <si>
    <t>02 CM. DE MEDELLN</t>
  </si>
  <si>
    <t>2014-00441</t>
  </si>
  <si>
    <t>JORGE ALBERTO RAMIREZ CARMONA</t>
  </si>
  <si>
    <t>2014-00511</t>
  </si>
  <si>
    <t xml:space="preserve">10 CC. DE MEDELLIN </t>
  </si>
  <si>
    <t>JORGE LUIS VARGAS PINEDA
SUBLIMATION WORLS S.A.S</t>
  </si>
  <si>
    <t>2014-00440</t>
  </si>
  <si>
    <t xml:space="preserve">02 CM. DE MEDELLIN. </t>
  </si>
  <si>
    <t>2014-00498</t>
  </si>
  <si>
    <t>CONSTRUCCIONES URREGO Y ASOCIADOS S.A.S 900,575,407-6
FERNANDO DE J. URREGO OSORIO 71597750</t>
  </si>
  <si>
    <t xml:space="preserve">RUBEN HAI LEVY LEVY </t>
  </si>
  <si>
    <t>2014-00503</t>
  </si>
  <si>
    <t>LEYDI YANETH ROJAS GAVIRIA
HAROLD VASQUEZ FERIA</t>
  </si>
  <si>
    <t>2014-00762</t>
  </si>
  <si>
    <t>05001400300320140076200</t>
  </si>
  <si>
    <t>LUIS FERNANDO POSADA CALLE</t>
  </si>
  <si>
    <t>05001400300220140050500</t>
  </si>
  <si>
    <t>2014-00505</t>
  </si>
  <si>
    <t xml:space="preserve">E29/05/2014 FIJA FECHA DE REMATE PARA EL DÍA 20 DEL MES DE JUNIO DE 2014, A LAS 10:00 A.M. </t>
  </si>
  <si>
    <t xml:space="preserve">ELKIN ALBERTO RAMIREZ GOMEZ. </t>
  </si>
  <si>
    <t>LUZ MIRELLA RAMIREZ GOMEZ. 
ELKIN ALBERTO RAMIREZ GOMEZ</t>
  </si>
  <si>
    <t>09/06/2014 PROCESO ARCHIVADO POR INACTIVIDAD CAJA 056</t>
  </si>
  <si>
    <t>09/06/2014 PROCESO ARCHIVADO POR INACTIVIDAD CAJA 057</t>
  </si>
  <si>
    <t>09/06/2014 PROCESO ARCHIVADO POR INACTIVIDAD CAJA 058</t>
  </si>
  <si>
    <t>09/06/2014 PROCESO ARCHIVADO POR INACTIVIDAD CAJA 059</t>
  </si>
  <si>
    <t>6 CC</t>
  </si>
  <si>
    <t>1 Y 2 DESCONGESTION DE MEDIDAS CC</t>
  </si>
  <si>
    <t>1,2,3,4,5,17.</t>
  </si>
  <si>
    <t>AUTOPALACE</t>
  </si>
  <si>
    <t>2,3,4,5,6,7.</t>
  </si>
  <si>
    <t>28 CIVIL MUNICIPAL</t>
  </si>
  <si>
    <t>CENTRO COMERCIAL ELECTRICO</t>
  </si>
  <si>
    <t>1,2,3.</t>
  </si>
  <si>
    <t>4,5,6.</t>
  </si>
  <si>
    <t>1 Y 2 CIVIL MUNICIPAL DESCONGESTION</t>
  </si>
  <si>
    <t>PISO 8,9</t>
  </si>
  <si>
    <t xml:space="preserve"> GUSTAVO EDUARDO GIL VILLAMARIN
LUZ MYRIAM GONZALEZ GAITAN             </t>
  </si>
  <si>
    <t xml:space="preserve"> 1CC. DE ENVIGADO          </t>
  </si>
  <si>
    <t>JHON DAIRO FLOREZ VELEZ</t>
  </si>
  <si>
    <t>2014-00625</t>
  </si>
  <si>
    <t>JUAN RICARDO VELEZ ATEHORTUA
DARY SOL CARDONA CARDONA</t>
  </si>
  <si>
    <t>CLAUDIA MARIA ESCOBAR BOLIVAR
GUILLERMO LEON GARCIA ARISTIZABAL</t>
  </si>
  <si>
    <t>HELM BANK S.A.</t>
  </si>
  <si>
    <t>RICARDO PLAZA LAVERDE
 NEGOCIOS E INVERSIONES DE GRANOS S.A.</t>
  </si>
  <si>
    <t>2011-00055</t>
  </si>
  <si>
    <t>17 CIVIL DEL CIRCUITO DE MEDELLIN 
1 CC EJECUCION</t>
  </si>
  <si>
    <t>LUIS FERNANDO LOPEZ QUINTERO</t>
  </si>
  <si>
    <t>LUZ MARINA ESTRADA DE LOPEZ</t>
  </si>
  <si>
    <t>2013-01326</t>
  </si>
  <si>
    <t>2014-00641</t>
  </si>
  <si>
    <t>NORBETO GARCIA ALZATE</t>
  </si>
  <si>
    <t>05360310300220110057000</t>
  </si>
  <si>
    <t>05360310300220110029100</t>
  </si>
  <si>
    <t>05360310300220110029600</t>
  </si>
  <si>
    <t>05360310300220110056600</t>
  </si>
  <si>
    <t>05360310300220110010800</t>
  </si>
  <si>
    <t>05001400300320130044600</t>
  </si>
  <si>
    <t>05001400300720070099500</t>
  </si>
  <si>
    <t>05001400301820130045500</t>
  </si>
  <si>
    <t>05001400302120080085200</t>
  </si>
  <si>
    <t>05001400302420080088600</t>
  </si>
  <si>
    <t>05001310300120100026200</t>
  </si>
  <si>
    <t>05001310300420100000900</t>
  </si>
  <si>
    <t>05001310300520120025200</t>
  </si>
  <si>
    <t>05001310300920120000500</t>
  </si>
  <si>
    <t>05001310301220110074200</t>
  </si>
  <si>
    <t>05001310301320100078200</t>
  </si>
  <si>
    <t>05001310301420110000200</t>
  </si>
  <si>
    <t>05001310301420110028100</t>
  </si>
  <si>
    <t>05001310301520110034600</t>
  </si>
  <si>
    <t>05001310301620130060100</t>
  </si>
  <si>
    <t>05001310301620090054400</t>
  </si>
  <si>
    <t>05001310501820120053800</t>
  </si>
  <si>
    <t>05001400301020120032600</t>
  </si>
  <si>
    <t>05001400301520110014300</t>
  </si>
  <si>
    <t>05001310300420110000300</t>
  </si>
  <si>
    <t xml:space="preserve">E15/05/2014 AUTO QUE ACEPTA RENUNCIA PODER. </t>
  </si>
  <si>
    <t xml:space="preserve">2 CC. DE ITAGUI </t>
  </si>
  <si>
    <t> 2011-00300</t>
  </si>
  <si>
    <t> 2011-00111</t>
  </si>
  <si>
    <t>22/04/2014 UTO DECLARA EN FIRME LIQUIDACIÓN DE CRÉDITO</t>
  </si>
  <si>
    <t>05001400301820140114500</t>
  </si>
  <si>
    <t>2014-01145</t>
  </si>
  <si>
    <t>JUAN RICARDO VELEZ ATEHORTUA</t>
  </si>
  <si>
    <t>2014-00826</t>
  </si>
  <si>
    <t xml:space="preserve">JUAN RICARDO VELEZ ATEHORTUA
</t>
  </si>
  <si>
    <t>JACOB JOSE PAFFEN GARCIA</t>
  </si>
  <si>
    <t>E09/07/2014 TERMINA PROCESO</t>
  </si>
  <si>
    <t>2014-00994</t>
  </si>
  <si>
    <t>2014-01233</t>
  </si>
  <si>
    <t>SE RETIRA, POR PAGO TOTAL DE LA OBLIGACION</t>
  </si>
  <si>
    <t> 11 CM. DE MEDELLIN
(05 CM EJE)</t>
  </si>
  <si>
    <t>MARINA JIMENEZ VILLADA</t>
  </si>
  <si>
    <t>LUZ MARINA ARGAEZ DE JARAMILLO</t>
  </si>
  <si>
    <t>JARAMILLO JIMENEZ GUILLERMO ALBERTO</t>
  </si>
  <si>
    <t> EJECUTIVO HIPOTECARIO</t>
  </si>
  <si>
    <t> AUTO OBEDEZCASE Y CUMPLASE</t>
  </si>
  <si>
    <t> JUZGADO CIVIL DEL CIRCUITO 4 DE MEDELLIN</t>
  </si>
  <si>
    <t> 61437123</t>
  </si>
  <si>
    <t> 0</t>
  </si>
  <si>
    <t> 2001-10-03</t>
  </si>
  <si>
    <t> 2013-10-15</t>
  </si>
  <si>
    <t> 272</t>
  </si>
  <si>
    <t> 4667</t>
  </si>
  <si>
    <t> A</t>
  </si>
  <si>
    <t> CARLOS ALBERTO RESTREPO BUSTAMANTE</t>
  </si>
  <si>
    <t>MARTHA CECILIA BOTERO JARAMILLO</t>
  </si>
  <si>
    <t>GAVIRIA ARANGO JORGE DE JESUS</t>
  </si>
  <si>
    <t> PRESENTACION DE AVALUOS</t>
  </si>
  <si>
    <t> JUZGADO CIVIL DEL CIRCUITO 7 DE MEDELLIN</t>
  </si>
  <si>
    <t> 2004-07-12</t>
  </si>
  <si>
    <t> 2010-05-03</t>
  </si>
  <si>
    <t> 1533</t>
  </si>
  <si>
    <t> 3654</t>
  </si>
  <si>
    <t>VILLACOB VEGA MARTHA TERESA</t>
  </si>
  <si>
    <t>SIERRA SALAZAR GILBERTO ARTURO</t>
  </si>
  <si>
    <t> JUZGADO CIVIL DEL CIRCUITO 3 DE MEDELLIN</t>
  </si>
  <si>
    <t> 2005-01-31</t>
  </si>
  <si>
    <t> 2012-02-06</t>
  </si>
  <si>
    <t> 889</t>
  </si>
  <si>
    <t> 3451</t>
  </si>
  <si>
    <t>PALACIO OSORIO SULMA JANNET</t>
  </si>
  <si>
    <t>ALARCON VASCO SERGIO ALBERTO</t>
  </si>
  <si>
    <t> JUZGADO CIVIL MUNICIPAL 23 DE MEDELLIN</t>
  </si>
  <si>
    <t> 2008-06-03</t>
  </si>
  <si>
    <t> 2012-09-20</t>
  </si>
  <si>
    <t> 662</t>
  </si>
  <si>
    <t> 2232</t>
  </si>
  <si>
    <t> JUZGADO FIJA FECHA Y HORA PARA DILIGENCIA DE REMATE</t>
  </si>
  <si>
    <t> JUZGADO CIVIL MUNICIPAL 19 DE MEDELLIN</t>
  </si>
  <si>
    <t> 2008-12-15</t>
  </si>
  <si>
    <t> 2014-05-29</t>
  </si>
  <si>
    <t> 46</t>
  </si>
  <si>
    <t> 2037</t>
  </si>
  <si>
    <t> TERMINACION POR PAGO DE LA MORA</t>
  </si>
  <si>
    <t> JUZGADO CIVIL MUNICIPAL 11 DE MEDELLIN</t>
  </si>
  <si>
    <t> 2014-07-08</t>
  </si>
  <si>
    <t> 6</t>
  </si>
  <si>
    <t> EJECUTIVO MIXTO</t>
  </si>
  <si>
    <t> REMATE FALLIDO</t>
  </si>
  <si>
    <t> JUZGADO CIVIL MUNICIPAL 9 DE MEDELLIN</t>
  </si>
  <si>
    <t> 2007-12-18</t>
  </si>
  <si>
    <t> 2014-01-31</t>
  </si>
  <si>
    <t> 164</t>
  </si>
  <si>
    <t> 2400</t>
  </si>
  <si>
    <t> DESIERTO SOLICITA NUEVA FECHA</t>
  </si>
  <si>
    <t> JUZGADO CIVIL DEL CIRCUITO 13 DE MEDELLIN</t>
  </si>
  <si>
    <t> 2010-03-24</t>
  </si>
  <si>
    <t> 2013-10-31</t>
  </si>
  <si>
    <t> 256</t>
  </si>
  <si>
    <t> 1573</t>
  </si>
  <si>
    <t>ADELA VICTORIA MEJIA GRANADOS</t>
  </si>
  <si>
    <t> ABREVIADO DE RESTITUCION</t>
  </si>
  <si>
    <t> SENTENCIA FAVORABLE</t>
  </si>
  <si>
    <t> 2009-12-18</t>
  </si>
  <si>
    <t> 2012-04-27</t>
  </si>
  <si>
    <t> 808</t>
  </si>
  <si>
    <t> 1669</t>
  </si>
  <si>
    <t> FECHA DE EJECUTORIA DEL AUTO DE ADJUDICACION O REMATE</t>
  </si>
  <si>
    <t> JUZGADO CIVIL MUNICIPAL 22 DE MEDELLIN</t>
  </si>
  <si>
    <t> AUTO APROBATORIO DE LA LIQUIDACION</t>
  </si>
  <si>
    <t> JUZGADO CIVIL MUNICIPAL 16 DE MEDELLIN</t>
  </si>
  <si>
    <t> 2010-03-25</t>
  </si>
  <si>
    <t> 2010-12-06</t>
  </si>
  <si>
    <t> 1316</t>
  </si>
  <si>
    <t> 1572</t>
  </si>
  <si>
    <t> JUZGADO CIVIL MUNICIPAL 14 DE MEDELLIN</t>
  </si>
  <si>
    <t> 2010-03-12</t>
  </si>
  <si>
    <t> 2013-07-25</t>
  </si>
  <si>
    <t> 354</t>
  </si>
  <si>
    <t> 1585</t>
  </si>
  <si>
    <t>CA�OLA CA�OLA MILTON PAUL</t>
  </si>
  <si>
    <t> SENTENCIA FAVORABLE SIN APELACION</t>
  </si>
  <si>
    <t> JUZGADO CIVIL MUNICIPAL 1 DE ENVIGADO</t>
  </si>
  <si>
    <t> 2010-08-02</t>
  </si>
  <si>
    <t> 2012-02-29</t>
  </si>
  <si>
    <t> 866</t>
  </si>
  <si>
    <t> 1442</t>
  </si>
  <si>
    <t> SOLICITUD DE ENTREGA JUDICIAL</t>
  </si>
  <si>
    <t> JUZGADO CIVIL DEL CIRCUITO 2 DE ITAGUI</t>
  </si>
  <si>
    <t> 2011-03-23</t>
  </si>
  <si>
    <t> 2012-06-20</t>
  </si>
  <si>
    <t> 754</t>
  </si>
  <si>
    <t> 1209</t>
  </si>
  <si>
    <t>DIEGO JAVIER LOPERA GIRALDO</t>
  </si>
  <si>
    <t> EJECUTIVO PERSONAL (SINGULAR)</t>
  </si>
  <si>
    <t> NOTIFICACION PERSONAL</t>
  </si>
  <si>
    <t> JUZGADO CIVIL MUNICIPAL 15 DE MEDELLIN</t>
  </si>
  <si>
    <t> 2011-02-09</t>
  </si>
  <si>
    <t> 2013-10-11</t>
  </si>
  <si>
    <t> 276</t>
  </si>
  <si>
    <t> 1251</t>
  </si>
  <si>
    <t>FLOR MARINA GARCIA C</t>
  </si>
  <si>
    <t> RETIRO DE TITULO JUDICIALES POR REMATE</t>
  </si>
  <si>
    <t> 2011-06-13</t>
  </si>
  <si>
    <t> 2014-07-04</t>
  </si>
  <si>
    <t> 10</t>
  </si>
  <si>
    <t> 1127</t>
  </si>
  <si>
    <t> SOLICITUD FECHA DE REMATE</t>
  </si>
  <si>
    <t> 2011-05-16</t>
  </si>
  <si>
    <t> 2013-11-19</t>
  </si>
  <si>
    <t> 237</t>
  </si>
  <si>
    <t> 1155</t>
  </si>
  <si>
    <t> JUZGADO CIVIL DEL CIRCUITO 11 DE MEDELLIN</t>
  </si>
  <si>
    <t> 2011-07-21</t>
  </si>
  <si>
    <t> 2014-04-22</t>
  </si>
  <si>
    <t> 83</t>
  </si>
  <si>
    <t> 1089</t>
  </si>
  <si>
    <t> DILIGENCIA DE ENTREGA EFECTIVA</t>
  </si>
  <si>
    <t> JUZGADO CIVIL DEL CIRCUITO 1 DE ITAGUI</t>
  </si>
  <si>
    <t> 2011-06-23</t>
  </si>
  <si>
    <t> 2013-02-28</t>
  </si>
  <si>
    <t> 501</t>
  </si>
  <si>
    <t> 1117</t>
  </si>
  <si>
    <t> 2012-04-17</t>
  </si>
  <si>
    <t> 818</t>
  </si>
  <si>
    <t> 2011-11-24</t>
  </si>
  <si>
    <t> 2014-02-12</t>
  </si>
  <si>
    <t> 152</t>
  </si>
  <si>
    <t> 963</t>
  </si>
  <si>
    <t>HAROLD VASQUEZ FERIA</t>
  </si>
  <si>
    <t> EJECUTIVO PRENDARIO</t>
  </si>
  <si>
    <t> 2012-08-02</t>
  </si>
  <si>
    <t> 2013-09-16</t>
  </si>
  <si>
    <t> 301</t>
  </si>
  <si>
    <t> 711</t>
  </si>
  <si>
    <t> 2012-00326</t>
  </si>
  <si>
    <t> JUZGADO CIVIL MUNICIPAL 10 DE MEDELLIN</t>
  </si>
  <si>
    <t> 2012-04-13</t>
  </si>
  <si>
    <t> 2012-09-17</t>
  </si>
  <si>
    <t> 665</t>
  </si>
  <si>
    <t> 822</t>
  </si>
  <si>
    <t>CARDONA SALAZAR WILMAR ALBEIRO</t>
  </si>
  <si>
    <t> 2013-00250</t>
  </si>
  <si>
    <t> AUTO APROBATORIO DEL AVALUO</t>
  </si>
  <si>
    <t> JUZGADO CIVIL MUNICIPAL 1 DE ITAGUI</t>
  </si>
  <si>
    <t> 2013-03-18</t>
  </si>
  <si>
    <t> 2014-05-26</t>
  </si>
  <si>
    <t> 49</t>
  </si>
  <si>
    <t> 483</t>
  </si>
  <si>
    <t> 2013-00251</t>
  </si>
  <si>
    <t> JUZGADO CIVIL MUNICIPAL 3 DE ITAGUI</t>
  </si>
  <si>
    <t> 2013-12-12</t>
  </si>
  <si>
    <t> 214</t>
  </si>
  <si>
    <t> 2013-00464</t>
  </si>
  <si>
    <t> SE CONTESTA DEMANDA SIN EXCEPCIONES</t>
  </si>
  <si>
    <t> JUZGADO CIVIL DEL CIRCUITO 2 DE MEDELLIN</t>
  </si>
  <si>
    <t> 2013-05-27</t>
  </si>
  <si>
    <t> 2014-01-22</t>
  </si>
  <si>
    <t> 173</t>
  </si>
  <si>
    <t> 413</t>
  </si>
  <si>
    <t> 2013-00938</t>
  </si>
  <si>
    <t> JUZGADO DECRETA EMPLAZAMIENTO</t>
  </si>
  <si>
    <t> 2013-10-29</t>
  </si>
  <si>
    <t> 2014-05-28</t>
  </si>
  <si>
    <t> 47</t>
  </si>
  <si>
    <t> 258</t>
  </si>
  <si>
    <t> 2013-00487</t>
  </si>
  <si>
    <t> JUZGADO CIVIL MUNICIPAL 21 DE MEDELLIN</t>
  </si>
  <si>
    <t> 2013-05-06</t>
  </si>
  <si>
    <t> 2013-07-17</t>
  </si>
  <si>
    <t> 362</t>
  </si>
  <si>
    <t> 434</t>
  </si>
  <si>
    <t>NIDIA CECILIA VALENCIA GARC IA</t>
  </si>
  <si>
    <t>RAMIRO OSWALDO MEJIA CADAVID</t>
  </si>
  <si>
    <t> 2014-00203</t>
  </si>
  <si>
    <t> PAGO DE NOTIFICACION O EXPEDICION DE FORMATOS PARA NOTIFICACION</t>
  </si>
  <si>
    <t> 2014-03-28</t>
  </si>
  <si>
    <t> 2014-06-20</t>
  </si>
  <si>
    <t> 24</t>
  </si>
  <si>
    <t> 108</t>
  </si>
  <si>
    <t>REYMONT STORE S.A.S</t>
  </si>
  <si>
    <t> 2013-01022</t>
  </si>
  <si>
    <t> JUZGADO CIVIL MUNICIPAL 12 DE MEDELLIN</t>
  </si>
  <si>
    <t> 2013-09-27</t>
  </si>
  <si>
    <t> 2014-05-22</t>
  </si>
  <si>
    <t> 53</t>
  </si>
  <si>
    <t> 290</t>
  </si>
  <si>
    <t> 2013-00851</t>
  </si>
  <si>
    <t> NOTIFICACION POR AVISO</t>
  </si>
  <si>
    <t> JUZGADO CIVIL DEL CIRCUITO 10 DE MEDELLIN</t>
  </si>
  <si>
    <t> 2014-01-30</t>
  </si>
  <si>
    <t> 165</t>
  </si>
  <si>
    <t> 2013-00929</t>
  </si>
  <si>
    <t> SOLICITUD SENTENCIA</t>
  </si>
  <si>
    <t> JUZGADO CIVIL DEL CIRCUITO 9 DE MEDELLIN</t>
  </si>
  <si>
    <t> 2013-10-28</t>
  </si>
  <si>
    <t> 259</t>
  </si>
  <si>
    <t>MANUEL SALVADOR MORA TORO</t>
  </si>
  <si>
    <t> 2013-00863</t>
  </si>
  <si>
    <t> TRASLADO DE LIQUIDACION</t>
  </si>
  <si>
    <t> 2013-09-20</t>
  </si>
  <si>
    <t> 2014-07-02</t>
  </si>
  <si>
    <t> 12</t>
  </si>
  <si>
    <t> 297</t>
  </si>
  <si>
    <t>CONSTRUTODO LOPEZ Y CIA SAS</t>
  </si>
  <si>
    <t> 2013-00432</t>
  </si>
  <si>
    <t> SENTENCIA DESFAVORABLE SIN APELACION</t>
  </si>
  <si>
    <t> JUZGADO PROMISCUO MUNICIPAL 2 DE CALDAS</t>
  </si>
  <si>
    <t> 2013-09-10</t>
  </si>
  <si>
    <t> 307</t>
  </si>
  <si>
    <t>JOHNNY GIANCARLO BLANCO PAREDES</t>
  </si>
  <si>
    <t> 2013-01157</t>
  </si>
  <si>
    <t> SOLICITUD EMPLAZAMIENTO 318</t>
  </si>
  <si>
    <t> JUZGADO CIVIL DEL CIRCUITO 8 DE MEDELLIN</t>
  </si>
  <si>
    <t> 2013-12-18</t>
  </si>
  <si>
    <t> 2014-07-11</t>
  </si>
  <si>
    <t> 3</t>
  </si>
  <si>
    <t> 208</t>
  </si>
  <si>
    <t> 2014-00022</t>
  </si>
  <si>
    <t> JUZGADO 2 CIVIL DEL CIRCUITO DE DESCONGESTION DE DESPACHOS COMISORIOS MEDELLIN</t>
  </si>
  <si>
    <t> 2013-12-13</t>
  </si>
  <si>
    <t> 213</t>
  </si>
  <si>
    <t> 2014-00104</t>
  </si>
  <si>
    <t> JUZGADO CIVIL DEL CIRCUITO 12 DE MEDELLIN</t>
  </si>
  <si>
    <t> 2014-01-27</t>
  </si>
  <si>
    <t> 2014-04-07</t>
  </si>
  <si>
    <t> 98</t>
  </si>
  <si>
    <t> 168</t>
  </si>
  <si>
    <t> 2013-00452</t>
  </si>
  <si>
    <t> JUZGADO CIVIL DEL CIRCUITO 1 DE ENVIGADO</t>
  </si>
  <si>
    <t> 2013-11-05</t>
  </si>
  <si>
    <t> 2014-01-24</t>
  </si>
  <si>
    <t> 171</t>
  </si>
  <si>
    <t> 251</t>
  </si>
  <si>
    <t>JUAN GONZALO ALVAREZ</t>
  </si>
  <si>
    <t> 2013-01173</t>
  </si>
  <si>
    <t> 2013-12-06</t>
  </si>
  <si>
    <t> 220</t>
  </si>
  <si>
    <t>GRUPO COMERCIAL ANDIPAQ S A S</t>
  </si>
  <si>
    <t> 2013-00364</t>
  </si>
  <si>
    <t> ALLEGA COMUNICACION RADIO Y PRENSA Y SOLCITA CURADOR</t>
  </si>
  <si>
    <t> JUZGADO PROMISCUO MUNICIPAL 1 DE LA ESTRELLA</t>
  </si>
  <si>
    <t> 2013-12-19</t>
  </si>
  <si>
    <t> 2014-06-13</t>
  </si>
  <si>
    <t> 31</t>
  </si>
  <si>
    <t> 207</t>
  </si>
  <si>
    <t> 2014-00015</t>
  </si>
  <si>
    <t> JUZGADO PROMISCUO MUNICIPAL 2 DE LA ESTRELLA</t>
  </si>
  <si>
    <t> 2014-04-25</t>
  </si>
  <si>
    <t> 80</t>
  </si>
  <si>
    <t> 2013-01051</t>
  </si>
  <si>
    <t> NO SE CONTESTA DEMANDA</t>
  </si>
  <si>
    <t> 2014-01-15</t>
  </si>
  <si>
    <t> 180</t>
  </si>
  <si>
    <t>CLAUDIA MARIA ESCOBAR BOLIVAR</t>
  </si>
  <si>
    <t> 2014-00193</t>
  </si>
  <si>
    <t> 2014-03-18</t>
  </si>
  <si>
    <t> 118</t>
  </si>
  <si>
    <t>BIOCARNES S.A.S.</t>
  </si>
  <si>
    <t> 2014-00135</t>
  </si>
  <si>
    <t> JUZGADO CIVIL DEL CIRCUITO 2 DE ENVIGADO</t>
  </si>
  <si>
    <t> 2014-04-23</t>
  </si>
  <si>
    <t> 82</t>
  </si>
  <si>
    <t> 2014-00253</t>
  </si>
  <si>
    <t> JUZGADO PROMISCUO MUNICIPAL 1 DE SABANETA</t>
  </si>
  <si>
    <t> 2014-03-14</t>
  </si>
  <si>
    <t> 122</t>
  </si>
  <si>
    <t>CLEMENTE VELASQUEZ J.</t>
  </si>
  <si>
    <t> 2014-00233</t>
  </si>
  <si>
    <t> 2014-06-03</t>
  </si>
  <si>
    <t> 41</t>
  </si>
  <si>
    <t>GRESMALTADOS LTDA</t>
  </si>
  <si>
    <t> 2014-00235</t>
  </si>
  <si>
    <t> JUZGADO CIVIL MUNICIPAL 26 DE MEDELLIN</t>
  </si>
  <si>
    <t> 2014-04-01</t>
  </si>
  <si>
    <t> 104</t>
  </si>
  <si>
    <t> 2014-06-24</t>
  </si>
  <si>
    <t> 20</t>
  </si>
  <si>
    <t> 2014-00282</t>
  </si>
  <si>
    <t> 2014-04-08</t>
  </si>
  <si>
    <t> 2014-05-13</t>
  </si>
  <si>
    <t> 62</t>
  </si>
  <si>
    <t> 97</t>
  </si>
  <si>
    <t>GIL VILLAMARIN GUSTAVO EDUARDO</t>
  </si>
  <si>
    <t> 2014-00376</t>
  </si>
  <si>
    <t>SOLUCIONES ACTIVAS S A</t>
  </si>
  <si>
    <t> 2014-00316</t>
  </si>
  <si>
    <t> JUZGADO CIVIL MUNICIPAL 1 DE MEDELLIN</t>
  </si>
  <si>
    <t> 2014-00379</t>
  </si>
  <si>
    <t> 2014-00400</t>
  </si>
  <si>
    <t> JUZGADO CIVIL MUNICIPAL 2 DESCONGESTION DE ENVIGADO</t>
  </si>
  <si>
    <t> 2014-00511</t>
  </si>
  <si>
    <t> INADMITE DEMANDA</t>
  </si>
  <si>
    <t> 2014-05-23</t>
  </si>
  <si>
    <t> 2014-06-25</t>
  </si>
  <si>
    <t> 19</t>
  </si>
  <si>
    <t> 52</t>
  </si>
  <si>
    <t> 2014-00441</t>
  </si>
  <si>
    <t> PRESENTACION DEMANDA</t>
  </si>
  <si>
    <t> 2014-00503</t>
  </si>
  <si>
    <t>MARGARITA MARIA GOMEZ JARAMILLO</t>
  </si>
  <si>
    <t> 2014-00243</t>
  </si>
  <si>
    <t> SUBSANAR DEMANDA</t>
  </si>
  <si>
    <t> JUZGADO PROMISCUO MUNICIPAL 1 DE CALDAS</t>
  </si>
  <si>
    <t> 2014-05-19</t>
  </si>
  <si>
    <t> 2014-06-16</t>
  </si>
  <si>
    <t> 28</t>
  </si>
  <si>
    <t> 56</t>
  </si>
  <si>
    <t> 2014-01233</t>
  </si>
  <si>
    <t> 2014-05-16</t>
  </si>
  <si>
    <t> 59</t>
  </si>
  <si>
    <t>CONTRUCCIONES URREGO Y ASOCIAD</t>
  </si>
  <si>
    <t> 2014-00641</t>
  </si>
  <si>
    <t> JUZGADO CIVIL MUNICIPAL 2 DE MEDELLIN</t>
  </si>
  <si>
    <t>RUBEN HAI LEVY LEVY</t>
  </si>
  <si>
    <t> 2014-00665</t>
  </si>
  <si>
    <t> JUZGADO CIVIL MUNICIPAL 3 DE MEDELLIN</t>
  </si>
  <si>
    <t>SUBLIMATION WORLD LTDA</t>
  </si>
  <si>
    <t> 2014-00498</t>
  </si>
  <si>
    <t> JUZGADO CIVIL DEL CIRCUITO 6 DE MEDELLIN</t>
  </si>
  <si>
    <t> 2014-07-01</t>
  </si>
  <si>
    <t> 13</t>
  </si>
  <si>
    <t> 2014-00440</t>
  </si>
  <si>
    <t> 2014-00505</t>
  </si>
  <si>
    <t> 2014-00762</t>
  </si>
  <si>
    <t> 2014-00816</t>
  </si>
  <si>
    <t> 2014-00625</t>
  </si>
  <si>
    <t> JUZGADO CIVIL DEL CIRCUITO 5 DE MEDELLIN</t>
  </si>
  <si>
    <t> 2014-06-17</t>
  </si>
  <si>
    <t> 27</t>
  </si>
  <si>
    <t> 2014-00826</t>
  </si>
  <si>
    <t> 2014-00994</t>
  </si>
  <si>
    <t> 2014-00410</t>
  </si>
  <si>
    <t> 2014-00408</t>
  </si>
  <si>
    <t> MANDAMIENTO DE PAGO</t>
  </si>
  <si>
    <t> 2014-06-19</t>
  </si>
  <si>
    <t> 25</t>
  </si>
  <si>
    <t>JACOB PAFFEN GARCIA</t>
  </si>
  <si>
    <t> 2014-01145</t>
  </si>
  <si>
    <t> JUZGADO CIVIL MUNICIPAL 18 DE MEDELLIN</t>
  </si>
  <si>
    <t>PANADERIA LORE S.A</t>
  </si>
  <si>
    <t> RECEPCION DE DOCUMENTOS ABOGADOS EXTERNO</t>
  </si>
  <si>
    <t> 2014-07-09</t>
  </si>
  <si>
    <t> 5</t>
  </si>
  <si>
    <t> CARLOS ALBERTO RESTREPO BUSTAMANT</t>
  </si>
  <si>
    <t>05266310300120140037900
05266315300120140017100</t>
  </si>
  <si>
    <t>01 CC MEDELLIN</t>
  </si>
  <si>
    <t xml:space="preserve">MURANO LTDA EN LIQUIDACION
CATALINA JARAMILLO JARAMILLO
</t>
  </si>
  <si>
    <t>CONAVI-BANCOLOMBIA</t>
  </si>
  <si>
    <t>19/06/2014 ELABORA OFICIO</t>
  </si>
  <si>
    <t>2001-00226</t>
  </si>
  <si>
    <t>E18/07/2014 AUTO TERMINA POR PAGO TOTAL</t>
  </si>
  <si>
    <t>2014-00407
2014-00199</t>
  </si>
  <si>
    <t>05266310300120140040700
05266315300120140019900</t>
  </si>
  <si>
    <t>05266310300120140040800
05266315300120140020000</t>
  </si>
  <si>
    <t>2014-00408
2014-00200</t>
  </si>
  <si>
    <t>05266310300120140041000
05266315300120140020200</t>
  </si>
  <si>
    <t>2014-00410
2014-00202</t>
  </si>
  <si>
    <t>18/07/2014SE INCORPORA COMISORIO</t>
  </si>
  <si>
    <t>2011-00463</t>
  </si>
  <si>
    <t>2014-00837</t>
  </si>
  <si>
    <t>2013-00054</t>
  </si>
  <si>
    <t>E25/07/2014 AUTO CUMPLASE LO RESUELTO POR EL SUPERIOR</t>
  </si>
  <si>
    <t>2014-00876</t>
  </si>
  <si>
    <t>AGROINCOS.A.
CESAR AUGUSTO LOPERA
ANA MARIA LOPERA ARBELAEZ
ISABEL CRISTINA LOPERA ARBELAEZ</t>
  </si>
  <si>
    <t>2014-00902</t>
  </si>
  <si>
    <t>VERBAL</t>
  </si>
  <si>
    <t>2014-00315</t>
  </si>
  <si>
    <t>2014-00842</t>
  </si>
  <si>
    <t>ISABEL CRISTINA LOPERA ARBELAEZ
 ANA MARIA LOPERA ARBELAEZ
FRANCISCO JAVIER LOPERA GIRALDO
CESAR AUGUSTO LOPERA
PANADERIA LORE S.A</t>
  </si>
  <si>
    <t>31/07/2014 DOCUMENTOS DESGLOSADOS LISTOS PARA RETIRAR</t>
  </si>
  <si>
    <t>E 01/08/2014 AUTO QUE ACCEDE A LO SOLICITADO</t>
  </si>
  <si>
    <t xml:space="preserve"> SE RETIRA DEMANDA POR ORDEN DEL BANCO 01/08/2014</t>
  </si>
  <si>
    <t>LA CEJA</t>
  </si>
  <si>
    <t>SE RETIRARON LOS OFICIOS</t>
  </si>
  <si>
    <t xml:space="preserve">13 CC. DE MEDELLIN </t>
  </si>
  <si>
    <t>JOHN JAIRO BETANCUR GALLON
VICTOR JAIME VRGAS TORRES
COOPERATIVA SETELGROUP</t>
  </si>
  <si>
    <t>JOHN JAIRO BETANCUR GALLON
COOPERATIVA SETELGROUP</t>
  </si>
  <si>
    <t>CARLA CRISTINA MAYA GOMEZ</t>
  </si>
  <si>
    <t>ABREVIADA</t>
  </si>
  <si>
    <t>GUSTAVO ARISTIZABAL TOBON</t>
  </si>
  <si>
    <t>2014-00880</t>
  </si>
  <si>
    <t>2014-00906</t>
  </si>
  <si>
    <t>2014-01279</t>
  </si>
  <si>
    <t>2014-01545</t>
  </si>
  <si>
    <t>JUAN MANUEL RESTREPO MONTOYA Y OTROS</t>
  </si>
  <si>
    <t>2010-00608</t>
  </si>
  <si>
    <t>35 PENAL MPAL MEDELLIN</t>
  </si>
  <si>
    <t>2014-01307</t>
  </si>
  <si>
    <t>NORA ELENA ARANGO MEJIA
43007244</t>
  </si>
  <si>
    <t>COOMEVA EPS</t>
  </si>
  <si>
    <t>TUTELA</t>
  </si>
  <si>
    <t xml:space="preserve">EJECUTIVO
</t>
  </si>
  <si>
    <t xml:space="preserve">GRESMALTADOS S.A.S
</t>
  </si>
  <si>
    <t>SE RETIRA, POR PAGO TOTAL DE LA OBLIGACION 11/08/2014</t>
  </si>
  <si>
    <t> 15 CC. DE Medellín 
(01 CC)</t>
  </si>
  <si>
    <t>25/07/2014 ADMITE DEMANDA. RETIRADA PORQUE SE FIRMO TRANSACCION CON LA ESPOSA SOBREVIVIENTE</t>
  </si>
  <si>
    <t>2014-00934</t>
  </si>
  <si>
    <t>05001310301320140093400</t>
  </si>
  <si>
    <t>05001220500020140054900</t>
  </si>
  <si>
    <t>CLAUDIA OPERONI CADAVID</t>
  </si>
  <si>
    <t>SUPERINTENDENCIA DE NOTARIADO Y REGISTRO</t>
  </si>
  <si>
    <t>TRIBUNAL SUPERIOR SALA CIVIL-MP MARINO CARDENAS ESTRADA</t>
  </si>
  <si>
    <t>2014-00180</t>
  </si>
  <si>
    <t>2014-00549</t>
  </si>
  <si>
    <t>2012-00542    2013-01071</t>
  </si>
  <si>
    <t>E22/08/2014 AUTO PONE EN CONOCIMIENT</t>
  </si>
  <si>
    <t>05/08/2014 REARCHIVO CAJA 49 INACTIVO</t>
  </si>
  <si>
    <t>2014-01017</t>
  </si>
  <si>
    <t>E15/07/2014 AUTO DEL 11/07/2014 RESPUESTA AL OFICIO NO. 1709.. SE REVISO POR ORDEN DEL DR PÓRQ EN ESTE PROCESO NOS QUIEREN BAJARA EL REMATE DE IMPORTADORA</t>
  </si>
  <si>
    <t>FALLO DE TUTELA DE LA SUEGRA DE JUAN PABLO</t>
  </si>
  <si>
    <t>MARTA ECHAVARRIA ARANGO</t>
  </si>
  <si>
    <t>JOSE MIGUEL, AMALIA, ANGELA MARIA</t>
  </si>
  <si>
    <t>NORBETO GARCIA ALZATE
ORLANDO DIAZ MOLINA</t>
  </si>
  <si>
    <t>2014-01510</t>
  </si>
  <si>
    <t>PRODUCTOS ALIMENTICIOS DILETTO</t>
  </si>
  <si>
    <t>JAIME ALBERTO GIL</t>
  </si>
  <si>
    <t>CARLA CRISTINA MAYA GOMEZ
PABLO ANDRES DE SAN FRANCISCO ZULAGA</t>
  </si>
  <si>
    <t>05001310301720080030600</t>
  </si>
  <si>
    <t>2008-00306</t>
  </si>
  <si>
    <t xml:space="preserve"> LAURA MARIA ANGARITA VESGA
JESUS ALFREDO ANGARITA VESGA</t>
  </si>
  <si>
    <t>JORGE MAURICIO RUIZ RUIZ
PAULA GONZALEZ RAMIREZ</t>
  </si>
  <si>
    <t>2014-00476</t>
  </si>
  <si>
    <t>2014-00305</t>
  </si>
  <si>
    <t>ISABEL CRISTINA DIAZ OCAMPO 
ACOSTA MUNOZ FRANCISCO ALBERTO</t>
  </si>
  <si>
    <t xml:space="preserve">TRANSPORTES DELFIN S.A.S.
 PABLO SANTIAGO  AGUDELO MADRID         </t>
  </si>
  <si>
    <t>JOHN JAIRO RODRIGUEZ RAMIREZ</t>
  </si>
  <si>
    <t>JADER ALBERTO ARROYAVE GUTIERREZ 
MARIA PATRICIA QUINTERO ARROYAVE</t>
  </si>
  <si>
    <t>JORGE IGNACIO BETANCUR BETANCUR</t>
  </si>
  <si>
    <t xml:space="preserve">E 10/09/2014 AUTO RESUELVE SOLICITUD. </t>
  </si>
  <si>
    <t xml:space="preserve">
SUBLIMATION WORLDS S.A.S</t>
  </si>
  <si>
    <t>11/09/2014 REQUIERE A LA PARTE INTERESADA PARA QUE APORTE LAS COPIAS, CON EL FIN DE REALIZAR EL DESGLOSE..</t>
  </si>
  <si>
    <t>2 CM. DE MEDELLN</t>
  </si>
  <si>
    <t>05001400300220140174500</t>
  </si>
  <si>
    <t>2014-01745</t>
  </si>
  <si>
    <t>2014-00442</t>
  </si>
  <si>
    <t>13 CM. DE Medellín
 (06 CM EJ)</t>
  </si>
  <si>
    <t xml:space="preserve">E11/09/2014  SE FIJA LA SUMA DE $35.000.000.OO, COMO CAUCIÓN. (EST. 11-09-14) ADMITE LA DEMANDA. </t>
  </si>
  <si>
    <t xml:space="preserve">7 CC. DE Medellín (1 CC EJECUC) </t>
  </si>
  <si>
    <t>2014-00379
2014-00171</t>
  </si>
  <si>
    <t>2014-02000</t>
  </si>
  <si>
    <r>
      <t>E11/03/2014 APRUEBA LIQUIDACION DE CREDITO Y COSTAS</t>
    </r>
    <r>
      <rPr>
        <b/>
        <sz val="11"/>
        <rFont val="Calibri"/>
        <family val="2"/>
        <scheme val="minor"/>
      </rPr>
      <t>.</t>
    </r>
    <r>
      <rPr>
        <b/>
        <sz val="11"/>
        <color rgb="FF0000FF"/>
        <rFont val="Calibri"/>
        <family val="2"/>
        <scheme val="minor"/>
      </rPr>
      <t xml:space="preserve"> HAY BNES??</t>
    </r>
  </si>
  <si>
    <r>
      <t>E11/12/2013 APRUEBA LIQUIDACIÓN DE COSTAS Y DE CRÉDITO.</t>
    </r>
    <r>
      <rPr>
        <sz val="11"/>
        <color rgb="FF0000FF"/>
        <rFont val="Calibri"/>
        <family val="2"/>
        <scheme val="minor"/>
      </rPr>
      <t xml:space="preserve"> Q PASA CON ESTE PROCESO</t>
    </r>
  </si>
  <si>
    <r>
      <t>E13/08/2014  ORDENA EXPEDIR COPIA AUTENTICA SOLICITADA.</t>
    </r>
    <r>
      <rPr>
        <b/>
        <sz val="11"/>
        <color rgb="FF0000FF"/>
        <rFont val="Calibri"/>
        <family val="2"/>
        <scheme val="minor"/>
      </rPr>
      <t xml:space="preserve"> Y???</t>
    </r>
  </si>
  <si>
    <r>
      <t>E05/02/2014 PROCESO TERMINA POR PAGO TOTAL DE LA OBLIGACION, QUEDA POR CUENTA DEL MPIO POR PRELACION DE EMBARGOS . PREGUNTAR POR EL</t>
    </r>
    <r>
      <rPr>
        <b/>
        <sz val="11"/>
        <color theme="1"/>
        <rFont val="Calibri"/>
        <family val="2"/>
        <scheme val="minor"/>
      </rPr>
      <t xml:space="preserve"> 2011.221, E21/02/2014 REPONE. </t>
    </r>
    <r>
      <rPr>
        <b/>
        <sz val="11"/>
        <color rgb="FF0000FF"/>
        <rFont val="Calibri"/>
        <family val="2"/>
        <scheme val="minor"/>
      </rPr>
      <t>AHORA Q SIGUE</t>
    </r>
  </si>
  <si>
    <r>
      <t xml:space="preserve">E16/06/2014 EN LA FECHA SE ASUME CONOCIMIENTO DEL PRESENTE PROCESO. DE LA LIQUIDACION DE CREDITO PRESENTADA SE CORRE TRASLADO A LA PARTE EJECUTADA POR EL TERMINO DE TRES DIAS. APRUEBA LIQUIDACION DEL CREDITO 25/06/2014. </t>
    </r>
    <r>
      <rPr>
        <b/>
        <sz val="11"/>
        <color rgb="FF0000FF"/>
        <rFont val="Calibri"/>
        <family val="2"/>
        <scheme val="minor"/>
      </rPr>
      <t>Y AHORA Q</t>
    </r>
  </si>
  <si>
    <t>E24/09/2014 INCORPORA CONSTANCIA DE QUE SE ENVIO TELEGRAMA AL PODERDANTE SAOBRE RENUNCIA A PODER POR LO QUE LA RENUNCIA TIENE EFECTOS A PARTIR DE LA NOTIFICACION DE ESTE AUTO CUANDO ACEPTEN RENUNCIA Y QUITAR DE LA LISTA</t>
  </si>
  <si>
    <t xml:space="preserve">AGROINCO S.A.
</t>
  </si>
  <si>
    <t> 2011-00274
ACUMULADA</t>
  </si>
  <si>
    <t xml:space="preserve">24/09/2014 INCORPORA CONSTANCIA DE QUE SE ENVIO TELEGRAMA AL PODERDANTE SAOBRE RENUNCIA A PODER POR LO QUE LA RENUNCIA TIENE EFECTOS A PARTIR DE LA NOTIFICACION DE ESTE AUTO
</t>
  </si>
  <si>
    <t>E08/09/2014 REQUIERE SECUESTRE.ORDENA ENTREGA DINEROS. ORDENA FRACCIONAMIENTO VOLVER EL JUEVES 2/010/2014</t>
  </si>
  <si>
    <t>05001310301020140120700</t>
  </si>
  <si>
    <t>2014-01207</t>
  </si>
  <si>
    <t>LUZ MARINA ESTRADA  DE LOPEZ</t>
  </si>
  <si>
    <t>HERNAN NICOLAS VEGA PATIÑO</t>
  </si>
  <si>
    <t>2010-00764</t>
  </si>
  <si>
    <t>E07/10/2014 APODERADA DE LA PARTE DEMANDANTE</t>
  </si>
  <si>
    <t>5CC MEDELLIN</t>
  </si>
  <si>
    <t>2008-00302</t>
  </si>
  <si>
    <t>NORBEY GIRALDO
 LILIANA MARIA NAVARRO MEJIA
JOSE DARIO VALLES SAENZ
 RICARDO ALFREDO LOPEZ TATIS
JESUS HERNANDO GIRALDO ARISTIZABAL
 AEROSTEX S.A.
JORGE HERNAN CALLE TRUJILLO</t>
  </si>
  <si>
    <t>05001400300620080084400</t>
  </si>
  <si>
    <t>EVOLUTION SERVICES &amp; CONSULTING S.A.S
FLOR MARIBEL MURCIA VASQUEZ 
CESAR MARIO DIAZ MURCIA</t>
  </si>
  <si>
    <t>FREDY ALBERTO HERNANDEZ SANTA</t>
  </si>
  <si>
    <t>EVOLUTION SERVICES &amp; CONSULTING S.A.S</t>
  </si>
  <si>
    <t>EMELSY VALENCIA TAMAYO</t>
  </si>
  <si>
    <t>GUSTAVO IVAN RESTREPO BUENO
ADELA DEL SOCORRO BUENO DE RESTREPO</t>
  </si>
  <si>
    <t>CARLOS ALBERTO JARAMILLO RENDON</t>
  </si>
  <si>
    <t>2014-00585</t>
  </si>
  <si>
    <t>5 CC DE MEDELLIN</t>
  </si>
  <si>
    <t>2014-01238</t>
  </si>
  <si>
    <t>2014-01237</t>
  </si>
  <si>
    <t>2014-01251</t>
  </si>
  <si>
    <t>E09/10/2014 ARCHIVO DEFINITIVO</t>
  </si>
  <si>
    <t>10/10/2014 DESGLOSE LISTOS PARA RETIRAR... SE ACEPTA A LA DR. ANA PATRICIA MOLINA PARA EL RETIRO DE LOS MISMOS</t>
  </si>
  <si>
    <t>2008-01143</t>
  </si>
  <si>
    <r>
      <t xml:space="preserve">05/09/2014 POR PAGO DE LAS CUOTAS EN MORA, LEVANTA MEDIDAS, ACCEDE RENUNCIA A TERMINOS , OJO </t>
    </r>
    <r>
      <rPr>
        <b/>
        <sz val="12"/>
        <rFont val="Calibri"/>
        <family val="2"/>
        <scheme val="minor"/>
      </rPr>
      <t>DESGLOSE,</t>
    </r>
    <r>
      <rPr>
        <b/>
        <sz val="11"/>
        <rFont val="Calibri"/>
        <family val="2"/>
        <scheme val="minor"/>
      </rPr>
      <t xml:space="preserve"> PENDIENTE RETIRAR DESGLOSE</t>
    </r>
  </si>
  <si>
    <t>2014-00584</t>
  </si>
  <si>
    <t>CARLOS ADOLFO YEPES PATIÑO
MARGARITA MARIA ARANGO LOPEZ</t>
  </si>
  <si>
    <t>23/10/2014 DESARCHIVO. SE TRAJO COPIA DE LA TRANSACCION</t>
  </si>
  <si>
    <t>E29/10/2014 AUTO APRUEBA LIQUIDACIÓN</t>
  </si>
  <si>
    <t>E29/10/2014 AGREGA SOLICITUD, LA MISMA QUE YA FUE FUE REUELTA ( VISIBLE A FOLIO 117 CUADERNONO. NO. 1)</t>
  </si>
  <si>
    <t>E15/10/2014 AUTO NIEGA MANDAMIENTO EJECUTIVO RETIRARLA. SE RETIRA PORQUE FUE RECHAZADA</t>
  </si>
  <si>
    <t>SANDRA PATRICIA GALLEGO HENAO
JOAQUIN ANTONIO OROZCO LOPEZ</t>
  </si>
  <si>
    <t>2014-00562</t>
  </si>
  <si>
    <t>SANDRA PATRICIA GALLEGO HENAO</t>
  </si>
  <si>
    <r>
      <t xml:space="preserve">E11/11/2014 AUTO TERMINA PROCESO POR PAGO </t>
    </r>
    <r>
      <rPr>
        <b/>
        <sz val="11"/>
        <rFont val="Calibri"/>
        <family val="2"/>
        <scheme val="minor"/>
      </rPr>
      <t>COPIA DE MEMORIAL DE TERMINACION</t>
    </r>
  </si>
  <si>
    <t>E29/10/2014 AUTO APROBANDO LIQUIDACIÓN. 10/11/2014 AUTO APROBANDO LIQUIDACIÓN</t>
  </si>
  <si>
    <t xml:space="preserve">E03/10/2014 AUTO TERMINA PROCESO POR PAGO TOTAL. SE NECESITA DESGLOSE DE DOCUMENTOS??? </t>
  </si>
  <si>
    <t>2009-00688</t>
  </si>
  <si>
    <t>SIMEON CRUZ VASQUEZ</t>
  </si>
  <si>
    <t>GABRIEL JOSE CADAVID MENDOZA</t>
  </si>
  <si>
    <t>AMALIA GERTRUDIS GARCIA JURADO</t>
  </si>
  <si>
    <t>2008-00005</t>
  </si>
  <si>
    <t>WILDER ZENEIDER ROJAS GUZMAN</t>
  </si>
  <si>
    <t>04/11/2014 DESISTIMIENTO</t>
  </si>
  <si>
    <t>E17/09/2014 INTERROGATORIO . SUSPENDIDO HASTA 30 DE AGOSTO DE 2015</t>
  </si>
  <si>
    <t>2014-01247</t>
  </si>
  <si>
    <t>2014-00648</t>
  </si>
  <si>
    <t>E27/11/2014 AAUTO ORDENA ENTREGAR TITULOS</t>
  </si>
  <si>
    <t xml:space="preserve">E25/11/2014 RESPUESTA ALLEGADA POR LA DIAN </t>
  </si>
  <si>
    <r>
      <t xml:space="preserve">E04/10/2013 APRUEBA LIQUIDACION CREDITO Y COSTAS. E </t>
    </r>
    <r>
      <rPr>
        <b/>
        <sz val="11"/>
        <color rgb="FF0000FF"/>
        <rFont val="Calibri"/>
        <family val="2"/>
        <scheme val="minor"/>
      </rPr>
      <t>RENUNCIA A PODER??? DE BAJA EN ADMINFO POR IRRECUPERABLE</t>
    </r>
  </si>
  <si>
    <r>
      <t>25/11/2013 ENVÍO JUZGADO SEGUNDO DE EJECUCIÓN CIVIL...</t>
    </r>
    <r>
      <rPr>
        <sz val="11"/>
        <color rgb="FF0000FF"/>
        <rFont val="Calibri"/>
        <family val="2"/>
        <scheme val="minor"/>
      </rPr>
      <t>RENUNCIA A PODER??? DE BAJA EN ADMINFO POR IRRECUPERABLE</t>
    </r>
  </si>
  <si>
    <t>E20/11/2014 AUTO RESUELVE SOLICITUD. ESPERANDO ENTREGA DE TITULOS</t>
  </si>
  <si>
    <t>2014-01536</t>
  </si>
  <si>
    <t>MARIAN FARAH URIBE BULA</t>
  </si>
  <si>
    <t>???</t>
  </si>
  <si>
    <t xml:space="preserve">
2014-01438</t>
  </si>
  <si>
    <t>E03/12/2014 TERMINA PROCESO ´POR CONCILIACION</t>
  </si>
  <si>
    <t>02/12/2014 DECLARA TERMINADO POR PAGO</t>
  </si>
  <si>
    <t>2014-00694</t>
  </si>
  <si>
    <t xml:space="preserve">E06/10/2014 AGREGA DESPACHO COMISORIO SIN DILIGENCIAR. OJO REVISAR. </t>
  </si>
  <si>
    <t>E01/12/2014 EXPIDE NUEVO DESPACHO COMISORIO. RETIRADO</t>
  </si>
  <si>
    <t>2014-00</t>
  </si>
  <si>
    <t>8 CMPAL DE MEDELLIN</t>
  </si>
  <si>
    <t>PENDIENTE ADMISION (10/10/2014).  AVERIGUAR EN EL JUZGADO Y LUEGO EN APOYO POR ESTE PROCESO. 8 CM-RETIRAR SE RETIRO EL 12/12/2014 POR INSTRUCCIONES DEL BANCO</t>
  </si>
  <si>
    <t>POR REPARTO LA ENVIARON AL JUZFGADO 8 CM EL DIA 30/10/2014</t>
  </si>
  <si>
    <t xml:space="preserve"> 15 CC. DE MEDELLIN. (1 DESC)</t>
  </si>
  <si>
    <t>05001310301520110035800</t>
  </si>
  <si>
    <t>05001400302120020091700</t>
  </si>
  <si>
    <t>05001311000820130132600</t>
  </si>
  <si>
    <t>05360310300220110030000</t>
  </si>
  <si>
    <t>05266310300220130004000</t>
  </si>
  <si>
    <t>05360400300320110054700</t>
  </si>
  <si>
    <t>05360310300120110031200</t>
  </si>
  <si>
    <t>05001400302720130063600</t>
  </si>
  <si>
    <t>05001310301120130105100</t>
  </si>
  <si>
    <t>05001310300520140123700</t>
  </si>
  <si>
    <t>05001400301320110080900</t>
  </si>
  <si>
    <t xml:space="preserve">E26/09/2014 TERMINA PROCESO POR PAGO DE LA OBLIGACIÓN. PREGUNTAR CUANTOS ARANCELES PARA ENVIARLOS PARA DESGLOSE. </t>
  </si>
  <si>
    <t>05001310301520130011300</t>
  </si>
  <si>
    <t xml:space="preserve">E13/06/2014 ORDENA ENVIAR SUPERINTENDENCIOA DE SOCIEDADES.  NO SE RETIRARON LOS OFICIOS . REVISAR EN BARANDA VIRTUAL NIT 811038751. </t>
  </si>
  <si>
    <t>05001310300720110043900</t>
  </si>
  <si>
    <t>E06/12/2013 ORDENA ARCHIVO. PREGUNTAR POR CARPETA</t>
  </si>
  <si>
    <t>E23/05/2014 AUTO QUE ACEPTA RENUNCIA PODER. ENVIAR TELEGRAMA</t>
  </si>
  <si>
    <t>23/05/2014 ACEPTA LA RENUNCIA AL PODER QUE HACE LA DRA ADRIANA UPEGUI CADAVID . 26/06/2014 SE ENVIA TELEGRAMA</t>
  </si>
  <si>
    <t>E21/07/2014 AUTO RESUELVE SOLICITUDES. PENDIENTE SI SE VA A SEGUIR REVISANDO. NO SE REVISA MAS, POR ORDEN DEL DR</t>
  </si>
  <si>
    <t>E11/12/2013 APRUEBA LIQUIDACIÓN DE COSTAS Y DE CRÉDITO. CAMARA DE Co NO EFECTIVA</t>
  </si>
  <si>
    <t>E15/08/2014 APRUEBA COSTAS. SOLICITAR DC</t>
  </si>
  <si>
    <t>E23/10/2014 AUTO INADMITE DEMANDA. SE SUBSANA EL 24/10/2014 PENDIENTE ADMISION. SE RETIRA POR INSTRUCCIONES DEL BANCO 05/11/2014</t>
  </si>
  <si>
    <t>CS18/11/2014 ARCHIVO</t>
  </si>
  <si>
    <t xml:space="preserve">26/12/2014  DESGLOSE </t>
  </si>
  <si>
    <t>2014-02105</t>
  </si>
  <si>
    <t>E15/12/2014 FIJA HONORARIOS DEFINITIVOS AL SECUESTRE POR LA SUMA DE 500.000</t>
  </si>
  <si>
    <t>11/12/2014 AUTO TERMINA PROCESO POR PAGO</t>
  </si>
  <si>
    <t>2014-01572</t>
  </si>
  <si>
    <t>E15/12/2014 DE REPOSICION. HABLAR CON EL JUEZ</t>
  </si>
  <si>
    <t>E18/12/2014 CAJA 18, JUZGADO 4º EJECUCION CIVIL MPAL.</t>
  </si>
  <si>
    <t>E18/12/2014 CAJA 18, JUZGADO 4º EJECUCION CIVIL MPAL. OFICIOS A DISPOSICION 18/01/2014</t>
  </si>
  <si>
    <t>JESUS NAZARETH VASQUEZ ARANGO</t>
  </si>
  <si>
    <t>COMERCIALIZADORA INTERNACIONAL MASTER LOGISTIC SERVICE S.A</t>
  </si>
  <si>
    <t>2014-00816</t>
  </si>
  <si>
    <t>2015-00030</t>
  </si>
  <si>
    <t xml:space="preserve">
2014-02407</t>
  </si>
  <si>
    <t>2015-00026</t>
  </si>
  <si>
    <t>JAVIER ANIBAL GARCIA ROBLEDO (BROWN)</t>
  </si>
  <si>
    <t> FERRETERIA LOS FIERROS S.A.</t>
  </si>
  <si>
    <t>2011-00636</t>
  </si>
  <si>
    <t>2014-00032</t>
  </si>
  <si>
    <t>SOCIEDAD COMERCIAL GARCIA ZEA Y CIA S EN C</t>
  </si>
  <si>
    <t>JAVIER YEPEZ ARANGO</t>
  </si>
  <si>
    <t>E10/12/2014 ASUME CONOCIMIENTO DEL PRESENTE PROCESO. ORDENA LIBRAR DESPACHO COMISORIO PARA DILIGENCIA DE ENTREGA. SE SOLICITO TERMINACION DEL PROCESO POR PAGO</t>
  </si>
  <si>
    <t>10 CC. DE Medellín (08 CC)
Juz 05-755 Civil Cto de Des.</t>
  </si>
  <si>
    <t>2015-00005</t>
  </si>
  <si>
    <t>01 CC DE ENVIGADO</t>
  </si>
  <si>
    <r>
      <t xml:space="preserve">02/09/2014 ADMISION, PENDIENTE PARA RETIRAR .  </t>
    </r>
    <r>
      <rPr>
        <b/>
        <sz val="11"/>
        <color rgb="FF0000FF"/>
        <rFont val="Calibri"/>
        <family val="2"/>
        <scheme val="minor"/>
      </rPr>
      <t>DESGLOSE</t>
    </r>
  </si>
  <si>
    <r>
      <t>050014003002</t>
    </r>
    <r>
      <rPr>
        <sz val="10"/>
        <color rgb="FFFF0000"/>
        <rFont val="Century Gothic"/>
        <family val="2"/>
      </rPr>
      <t>201401279</t>
    </r>
    <r>
      <rPr>
        <sz val="10"/>
        <rFont val="Century Gothic"/>
        <family val="2"/>
      </rPr>
      <t>00</t>
    </r>
  </si>
  <si>
    <r>
      <t>050014003002</t>
    </r>
    <r>
      <rPr>
        <sz val="10"/>
        <color rgb="FFFF0000"/>
        <rFont val="Century Gothic"/>
        <family val="2"/>
      </rPr>
      <t>201400826</t>
    </r>
    <r>
      <rPr>
        <sz val="10"/>
        <rFont val="Century Gothic"/>
        <family val="2"/>
      </rPr>
      <t>00</t>
    </r>
  </si>
  <si>
    <t xml:space="preserve">2012-01069 </t>
  </si>
  <si>
    <t>GERMAN ENRIQUE VELEZ OCHOA</t>
  </si>
  <si>
    <t>YOHANY FERNEY GARCIA GAVIRIA</t>
  </si>
  <si>
    <t>MIÉRCOLES</t>
  </si>
  <si>
    <t>SÁBADO</t>
  </si>
  <si>
    <r>
      <t xml:space="preserve">4
10:30 </t>
    </r>
    <r>
      <rPr>
        <sz val="12"/>
        <color theme="1"/>
        <rFont val="Calibri"/>
        <family val="2"/>
        <scheme val="minor"/>
      </rPr>
      <t>Dilig. Sec.</t>
    </r>
  </si>
  <si>
    <t xml:space="preserve">SONIA ORTEGA SALDARRIAGA
GERMAN ENRIQUE VELEZ OCHOA
</t>
  </si>
  <si>
    <t>2015-00060</t>
  </si>
  <si>
    <t>2015-00106</t>
  </si>
  <si>
    <t>GERMAN ENRIQUE VELEZ OCHOA
MADERAS DE SIRIA SOCIEDAD ANONIMA CIVIL</t>
  </si>
  <si>
    <t>2015-00105</t>
  </si>
  <si>
    <t>2015-00066</t>
  </si>
  <si>
    <t xml:space="preserve">01 CC DE ENVIGADO </t>
  </si>
  <si>
    <t>URIEL DE JESUS MONSALVE</t>
  </si>
  <si>
    <t>2014-00144</t>
  </si>
  <si>
    <t>JUAN GUILLERMO MEDINA GONZALEZ
LUIS FERNANDO QUINTANA VALDES</t>
  </si>
  <si>
    <t xml:space="preserve">E05/02/2015  AUTO TERMINA PROCESOS POR DESISTIMIENTO TÁCITO </t>
  </si>
  <si>
    <r>
      <rPr>
        <sz val="10"/>
        <rFont val="Century Gothic"/>
        <family val="2"/>
      </rPr>
      <t>050014003024</t>
    </r>
    <r>
      <rPr>
        <sz val="10"/>
        <color rgb="FFFF0000"/>
        <rFont val="Century Gothic"/>
        <family val="2"/>
      </rPr>
      <t>201500246</t>
    </r>
    <r>
      <rPr>
        <sz val="10"/>
        <rFont val="Century Gothic"/>
        <family val="2"/>
      </rPr>
      <t>00</t>
    </r>
  </si>
  <si>
    <t>2015-00246</t>
  </si>
  <si>
    <t xml:space="preserve"> 24 CM. DE MEDELLN</t>
  </si>
  <si>
    <t>E06/02/15 TERMINACION DEL PROCESO</t>
  </si>
  <si>
    <t xml:space="preserve">CS06/02/2015 NCORPORA OFICIO DE QBE SEGUROS </t>
  </si>
  <si>
    <t>2015-00056</t>
  </si>
  <si>
    <t>JULIO CESAR MEJIA ESCOBAR</t>
  </si>
  <si>
    <t>2015-00123</t>
  </si>
  <si>
    <t xml:space="preserve"> 03 CM DE ENVIGADO</t>
  </si>
  <si>
    <t>2015-00062</t>
  </si>
  <si>
    <t>2015-00061</t>
  </si>
  <si>
    <t>CECILIA MARIA SIMANCA  NAVARRO</t>
  </si>
  <si>
    <t xml:space="preserve"> E06/02/2015 TERMINA PROCESO POR PAGO</t>
  </si>
  <si>
    <t xml:space="preserve">
E09/02/2015 SE INCORPORA CONSTANCIA DE ENVIO DE NOTIFICACION POR AVISO A LA DEMANDADA CON RESULTADO NEGATIVO. SE INSTA A LA PARTE ACTORA PARA QUE INSISTA CON LA NOTIFICACION.</t>
  </si>
  <si>
    <t>E12/02/2015 AUTO REQUIERE</t>
  </si>
  <si>
    <t>E12/02/2015 MODIFICA LIQUIDACIÒN DE CRÈDITO. ACUMULADO 00687</t>
  </si>
  <si>
    <t>2015-00174</t>
  </si>
  <si>
    <t xml:space="preserve">E16/02/2015 AUTO REQUIERE </t>
  </si>
  <si>
    <t xml:space="preserve">E13/02/2015. POR EL TERMINO DE 6 MESES. </t>
  </si>
  <si>
    <t>E16/02/2015 FIJA FECHA DE REMATE PARA EL DIA 5 DE MAYO DEL 2015 A LAS 8AM</t>
  </si>
  <si>
    <t>2015-00221</t>
  </si>
  <si>
    <t>E19/02/2015 16/02/2015 AL SECUESTRE PARA QUE RINDA CUENTAS DEFINITIVAS Y COMPROBADAS DE SU ADMINISTRACIÓN, SIN LO CUAL NO SE LE SEÑALARAN HONORARIOS.</t>
  </si>
  <si>
    <t>17/02/2015ESTA JUDICATURA LE IMPARTE APROBACION A LIQUIDACION DE COSTAS REALIZADA, DE CONFORMIDAD CON LO DISPUESTO EN EL ARTICULO 366, NUMERAL 1° DEL CODIGO GENERAL DEL PROCESO.</t>
  </si>
  <si>
    <r>
      <rPr>
        <sz val="11"/>
        <rFont val="Calibri"/>
        <family val="2"/>
        <scheme val="minor"/>
      </rPr>
      <t>E17/02/2015AUTO TERMINA PROCESO POR PAGO. PENDIENTE IR A RETIRAR DESGLOSE PARA EL 20/02/2015</t>
    </r>
    <r>
      <rPr>
        <b/>
        <sz val="11"/>
        <rFont val="Calibri"/>
        <family val="2"/>
        <scheme val="minor"/>
      </rPr>
      <t>. DESGLOSE</t>
    </r>
  </si>
  <si>
    <t xml:space="preserve">E24/02/2015 FEB 20 DE 2015: APROBAR LA ANTERIOR LIQUIDACIÓN DEL CRÉDITO REALIZADA POR EL SUBROGATARIO EN LO PERTENECIENTE AL FONDO NACIONAL DE GARATIAS (FLS. 57 Y 68 DEL CUADERNO PRINCIPAL). </t>
  </si>
  <si>
    <t>E23/02/2015 NO ES PROCEDENTE LA SOLICITUD</t>
  </si>
  <si>
    <t>2015-00227</t>
  </si>
  <si>
    <t>2015-00213</t>
  </si>
  <si>
    <r>
      <rPr>
        <sz val="11"/>
        <color rgb="FF0000FF"/>
        <rFont val="Calibri"/>
        <family val="2"/>
        <scheme val="minor"/>
      </rPr>
      <t>02/12/2014 E CONCILIÓ (AL IGUAL QUE LOS RADICADOS 2014-200 Y 2014-202))</t>
    </r>
    <r>
      <rPr>
        <b/>
        <sz val="11"/>
        <color rgb="FF0000FF"/>
        <rFont val="Calibri"/>
        <family val="2"/>
        <scheme val="minor"/>
      </rPr>
      <t xml:space="preserve">
20/02/2015 AUTO QUE INADMITE DEMANDA Y CONCEDE 5 DIAS PARA SUBSANAR</t>
    </r>
  </si>
  <si>
    <t xml:space="preserve">E20/02/2015 ARCHIVO FINAL DE EXPEDIENTES </t>
  </si>
  <si>
    <t xml:space="preserve">02/03/2015 AUTO ORDENA CORRER TRASLADO PARA ALEGATOS DE CONCLUSIÓN </t>
  </si>
  <si>
    <t xml:space="preserve">E26/02/2015 AUTO ORDENA EMPLAZAR </t>
  </si>
  <si>
    <t>MIGUEL SANTIAGO VILLA VELEZ</t>
  </si>
  <si>
    <t>EJECTIVO</t>
  </si>
  <si>
    <t xml:space="preserve">E26/02/2015 AUTO QUE PONE EN CONOCIMIENTO </t>
  </si>
  <si>
    <t>25/11/2015 AUTO INADMITIENDO SOLICITUD U:03/03/2015</t>
  </si>
  <si>
    <t xml:space="preserve">04/03/2015 ESCRITO ALLEGADO POR LA OFICINA DE INSTRUMENTOS PUBLICOS, DONDE SE OBSERVA LA CANCELACIÒN DE EMBARGO </t>
  </si>
  <si>
    <t xml:space="preserve">E02/03/2015 11 DE FEBRERO DE 2015. EL PERITO GUSTAVO ADOLFO QUIROZ RETIRA EL EXPEDIENTE </t>
  </si>
  <si>
    <t xml:space="preserve">06/03/2015 SENTENCIA DE UNICA INSTANCIA </t>
  </si>
  <si>
    <r>
      <rPr>
        <sz val="11"/>
        <rFont val="Calibri"/>
        <family val="2"/>
        <scheme val="minor"/>
      </rPr>
      <t xml:space="preserve">10/03/2015 </t>
    </r>
    <r>
      <rPr>
        <b/>
        <sz val="11"/>
        <rFont val="Calibri"/>
        <family val="2"/>
        <scheme val="minor"/>
      </rPr>
      <t xml:space="preserve">AUTO ORDENA PRACTICAR LIQUIDACIÓN </t>
    </r>
  </si>
  <si>
    <t>09/03/2015 SE RETIRA DEMANDA POR INSTRUCCIONES DEL DR</t>
  </si>
  <si>
    <r>
      <t xml:space="preserve">E10/03/2015 ENTREGA </t>
    </r>
    <r>
      <rPr>
        <b/>
        <sz val="11"/>
        <color theme="1"/>
        <rFont val="Calibri"/>
        <family val="2"/>
        <scheme val="minor"/>
      </rPr>
      <t>DESGLOSE</t>
    </r>
  </si>
  <si>
    <t>12/03/2015 CON RELACIÓN A LA SOLICITUD PRESENTADA POR EL ABOGADO CARLOS ALBERTO RESTREPO, LA MISMA NO SE CONSIDERA BÁSICAMENTE POR CUANTO QUIEN ACUDE AL PROCESO, NO TIENE PERSONERÍA PARA ACTUAR DENTRO DEL MISMO.</t>
  </si>
  <si>
    <t>E12/03/2015 COMO LA ANTERIOR LA LIQUIDACIÓN DE COSTAS (ELABORADA POR LA SECRETARÍA DEL DESPACHO), NO FUE OBJETADA OPORTUNAMENTE POR LAS PARTES, SE DECIDE APROBARLAS. LO ANTERIOR, DE CONFORMIDAD CON LOS ARTS. 393, NRAL. 5° DEL CÓDIGO DE PROCEDIMIENTO CIVIL.</t>
  </si>
  <si>
    <t>2015-00363</t>
  </si>
  <si>
    <t>E18/03/2015 APROBAR LIQUIDACIÒN DEL CREDITO.</t>
  </si>
  <si>
    <t xml:space="preserve">E17/03/2015 ACEPTA SUBROGACIÒN </t>
  </si>
  <si>
    <t>E26/03/2015 SE EXPIDE DESPACHO COMISORIO, ORDENA COMISIÓN A SABANETA. APRUEBA LIQUIDACION DE COSTAS</t>
  </si>
  <si>
    <t>E24/03/2015 ALLEGA SOLICITUD LA CONTRAPARTE OJO ESTAR PENDIENTE</t>
  </si>
  <si>
    <t>GERMAN ENRIQUE VELEZ OCHOA
SONIA ORTEGA SALDARRIAGA</t>
  </si>
  <si>
    <t>E20/03/2015 TRASLADO REPOSICION.</t>
  </si>
  <si>
    <t>ED05/03/2015 SENTENCIA.</t>
  </si>
  <si>
    <t>2015-00317</t>
  </si>
  <si>
    <t>FILMEC S.A.S</t>
  </si>
  <si>
    <t>E06/04/2015 SE CORRIGE EL NUMERAL SEGUNDO DEL AUTO DE FECHA DOCE DE FEBRERO DE DOS MIL QUINCE.</t>
  </si>
  <si>
    <t>AMPARO DE JESUS ANGEL ACOSTA</t>
  </si>
  <si>
    <t xml:space="preserve">E19/03/2015 AUTO DECLARA EN FIRME LIQUIDACIÓN DE CRÉDITO </t>
  </si>
  <si>
    <t>INDUSTRIAS SKINTEX S.A.S
ALEJANDRO CANO ORREGO</t>
  </si>
  <si>
    <t>2015-00322</t>
  </si>
  <si>
    <t>E06/08/2014 SENTENCIA . 
08/04/2015 REMITE A SECRETARÍA PARA LIQUIDACIÓN DE COSTAS. REQUIERE A LAS PARTES</t>
  </si>
  <si>
    <t>E07/04/2015 AUTO ADMITE DEMANDA</t>
  </si>
  <si>
    <t>E10/04/2015 ADMISION</t>
  </si>
  <si>
    <t>E10/04/2015 ORDENA EMPLAZAMIENTO.</t>
  </si>
  <si>
    <t>E07/04/2015 NO SE LLEVA A CABO AUDIENCIA DEL 101 Y DECLARA NULIDAD DE TODO LO ACTUADO A PARTIR DEL AUTO ADMISORIO DE LA DEMANDA. NOTIFICACIÓN QUE SE NOTIFICA POR ESTRADOS.</t>
  </si>
  <si>
    <t>E07/04/2015 SE LE HASE ENTREGA DEL PROCESO AL PARTIDOR.</t>
  </si>
  <si>
    <t>2011-00690</t>
  </si>
  <si>
    <t>2009-00072</t>
  </si>
  <si>
    <t>SOCIEDAD MONTOYA TRUJILLO HERMANOS Y CIA</t>
  </si>
  <si>
    <t>LUIS FERNANDO CASTRILLON RIVERA</t>
  </si>
  <si>
    <t>RODRIGO DE JESUS MEJIA CASTRO</t>
  </si>
  <si>
    <t xml:space="preserve">E14/04/2015 CORRE TRASLADO POR 10 DIAS INFORME DEL SECUESTRE </t>
  </si>
  <si>
    <r>
      <t xml:space="preserve">12/04/2015 RESUELVE EMPLAZAR A UN DEMANDADO. </t>
    </r>
    <r>
      <rPr>
        <b/>
        <sz val="11"/>
        <rFont val="Calibri"/>
        <family val="2"/>
        <scheme val="minor"/>
      </rPr>
      <t>PREGUNTAR EN EL JUZGADO QUE HACER NOTIFICACION ELLA??? VOLVER A ENVIAR POR AVISO???</t>
    </r>
  </si>
  <si>
    <t>E19/12/2014 ORDENA OFICIAR. 14/04/2015 RESPUESTA OFICIO 3529 TRANSITO DE ENVIGADO.</t>
  </si>
  <si>
    <t>E11/03/2014 APRUEBA LIQUIDACION DE CREDITO Y COSTAS. 15/04/2015 SE ENVIA RENUNCIA  A PODER Y TELEGRAMA</t>
  </si>
  <si>
    <t>D-COSMETICA PROFESIONAL S.A</t>
  </si>
  <si>
    <t>E15/04/2015 AUTO ORDENA EMPLAZAMIENTO</t>
  </si>
  <si>
    <t xml:space="preserve">E16/04/2015 COMOQUIERA QUE LA LIQUIDACIÓN DEL CRÉDITO, SE ENCUENTRA AJUSTADA A LA NORMA Y TODA VEZ QUE LA MISMA NO FUE OBJETADA POR LAS PARTES DENTRO DEL TÉRMINO ESTABLECIDO POR LA LEY, EL DESPACHO LE IMPARTE SU APROBACIÓN DE CONFORMIDAD CON LO DISPUESTO EN EL ARTÍCULO 521 DEL C. DE P. CIVIL.
 SE ADVIERTE QUE NO EXISTEN DINEROS POR IMPUTAR A LA LIQUIDACIÓN DEL CRÉDITO. 
 </t>
  </si>
  <si>
    <r>
      <t xml:space="preserve">E15/04/2015 ABRIL 14/2015 SE ADICIONA AUTO QUE TERMINO POR DEISTIMIENTO, ORDENANDO EL DESGLOSE DE LOS PAGARES A LA PARTE DEMANDADA. ABRIL 15/2015 SE REALIZO EL DESGLOSE PREVIO PAGO ARANCEL Y SE ENTREGAN 46 PAGARES AL APODERADO DE LOS DEMANDADLOS. PASA PROCESO PARA ARCHIVO NUEVO. </t>
    </r>
    <r>
      <rPr>
        <b/>
        <sz val="10"/>
        <color rgb="FF0000FF"/>
        <rFont val="Century Gothic"/>
        <family val="2"/>
      </rPr>
      <t>PREGUNTAR AL DR SI LA PUEDO BAJAR</t>
    </r>
  </si>
  <si>
    <t>CS14/04/2015 CONSTANCIA SECRETARIAL. JUZGADO DIECISIETE CIVIL DEL CIRCUITO DE ORALIDAD DE MEDELLÍN. 14 DE ABRIL DE 2015. EN CUMPLIMIENTO DE LA INSTRUCCIÓN IMPARTIDA POR LA SALA ADMINISTRATIVA DEL CONSEJO SECCIONAL DE LA JUDICATURA DE ANTIOQUIA EN ACUERDO CSJAA15-735 DEL 27 DE MARZO DE 2015 Y ACUERDO NO. PSAA14-10103, DEL 7 DE FEBRERO DE 2014, RELACIONADA CON LA INCORPORACIÓN DE ESTE JUZGADO AL SISTEMA PROCESAL ORAL A PARTIR DEL 13 DE ABRIL DE 2015, SE ENVÍA ESTE EXPEDIENTE AL JUZGADO QUINTO CIVIL DEL CIRCUITO DE DESCONGESTIÓN DE MEDELLÍN.</t>
  </si>
  <si>
    <t>2015-00493</t>
  </si>
  <si>
    <t>2015-00864</t>
  </si>
  <si>
    <t xml:space="preserve">OSCAR DE JESUS ROLDAN BARRERA </t>
  </si>
  <si>
    <t>2015-00321</t>
  </si>
  <si>
    <t>2015-00323</t>
  </si>
  <si>
    <t>2015-00440</t>
  </si>
  <si>
    <t>2015-00269</t>
  </si>
  <si>
    <t>UNION TEMPORAL INMOBILIARIA ANTIOQUIA</t>
  </si>
  <si>
    <t>NELSON VELASQUEZ VASQUEZ</t>
  </si>
  <si>
    <t>E12/02/2015 SE DECRETAN PRUEBAS PEDIDAS. LUNES 25 DE MAYO/2015 A PARTIR DE LAS 8:30 INTERROGATORIOS Y DECLARACIONES. ESTA DECISION SE NOTIFICA EN ESTRADOS</t>
  </si>
  <si>
    <t>E17 Y 18/2015 AMANDA SONIA MONTOYA DE ZULUAGA Y VICTOR RAUL YEPES MONTOYA DECLARARON. EXPEDIENTE EN LA LETRA. PREGUNTAR POR LAS AUDIENCIAS</t>
  </si>
  <si>
    <t>2015-00395</t>
  </si>
  <si>
    <t>E28/04/2015 AUTO APRUEBA LIQUIDACIÓN</t>
  </si>
  <si>
    <r>
      <t xml:space="preserve">E10/03/2015AUTO TERMINA PROCESO POR PAGO. </t>
    </r>
    <r>
      <rPr>
        <b/>
        <sz val="11"/>
        <rFont val="Calibri"/>
        <family val="2"/>
        <scheme val="minor"/>
      </rPr>
      <t>DESGLOSE</t>
    </r>
    <r>
      <rPr>
        <sz val="11"/>
        <rFont val="Calibri"/>
        <family val="2"/>
        <scheme val="minor"/>
      </rPr>
      <t xml:space="preserve"> . RETIRADO</t>
    </r>
  </si>
  <si>
    <t>27/04/2015 SENTENCIA DE PRIMERA INSTANCIA</t>
  </si>
  <si>
    <t>E29/04/2015 NCORPORA HISTORIAL, NO ACCEDE</t>
  </si>
  <si>
    <t>E27/04/2015 ACEPTA CESION DEL CREDITO</t>
  </si>
  <si>
    <t>E28/04/2015 EXPIDE DESPACHO COMISORIO</t>
  </si>
  <si>
    <t>E04/05/2015 SIGUE ADELANTE LA EJECUCIÓN, ORDENA A LAS PARTE PRESENTAR LIQUIDACIÓN DE CRÉDITO, COSTAS A CARGO DE LA PARTE DEMANDADA</t>
  </si>
  <si>
    <t>10/04/2015 SE PRESENTO DEMANDA. U: 30/04/2015</t>
  </si>
  <si>
    <t>10/04/2015 SE PRESENTO DEMANDA.  U: 30/04/2015</t>
  </si>
  <si>
    <t>05/05/2015 AUTO QUE ORDENA EMPLAZAMIENTO</t>
  </si>
  <si>
    <r>
      <t>050014003010</t>
    </r>
    <r>
      <rPr>
        <sz val="10"/>
        <color rgb="FFFF0000"/>
        <rFont val="Century Gothic"/>
        <family val="2"/>
      </rPr>
      <t>201500488</t>
    </r>
    <r>
      <rPr>
        <sz val="10"/>
        <rFont val="Century Gothic"/>
        <family val="2"/>
      </rPr>
      <t>00</t>
    </r>
  </si>
  <si>
    <t>2015-00488</t>
  </si>
  <si>
    <t xml:space="preserve">E05/05/2015 Y REQAUIERE A LAS PARTES PARA QUE ALLEGUE LA LIQUIDACIÓN DEL CRÉDITO </t>
  </si>
  <si>
    <t>E30/04/2015 CORRIGE ERROR</t>
  </si>
  <si>
    <t xml:space="preserve">28/04/2015 ABRIL 24 DE 2015. ORDENA ENVIAR PROCESO AL JUZGADO PRIMERO CIVIL DEL CIRCUITO DE MEDELLÍN. ACUERDO CSJAA15-735 DE MARZO 27 DE 2015. </t>
  </si>
  <si>
    <t xml:space="preserve">E20/04/2014 EL DESPACHO </t>
  </si>
  <si>
    <t>08/05/2015 ADMITE DEMANDA</t>
  </si>
  <si>
    <t>E08/05/2015 AUTO TERMINA PROCESO</t>
  </si>
  <si>
    <t>E05/05/2015 CONSTANCIA SECRETARIAL</t>
  </si>
  <si>
    <t xml:space="preserve">E06/05/2015TRASLADO REPOSICIÓN - ART. 349 </t>
  </si>
  <si>
    <t xml:space="preserve">E05/05/2015 AUTO RESUELVE SOLICITUD </t>
  </si>
  <si>
    <t>E05/05/2015AUTO ORDENA INCORPORAR AL EXPEDIENTE</t>
  </si>
  <si>
    <t xml:space="preserve">E05/05/15 PREVIO AL DESARCHIVO DEL PROCESO PARA DAR TRAMITE A MEMORIAL ALLEGADO SE DEBERÁ APORTAR ARANCEL SEGÚN ACUERDO NO. PSAA14-10280 DEL 22 DE DICIEMBRE DE 2014 </t>
  </si>
  <si>
    <r>
      <t xml:space="preserve">E07/05/2015 REQUIERE A LAS PARTES ALLEGUEN LIQUIDCION CREDITO. POR SECRETARIA </t>
    </r>
    <r>
      <rPr>
        <sz val="11"/>
        <color rgb="FF0000FF"/>
        <rFont val="Calibri"/>
        <family val="2"/>
        <scheme val="minor"/>
      </rPr>
      <t>LIQUIDENSE COSTAS</t>
    </r>
  </si>
  <si>
    <t>E27/04/2015  DECRETA SECUESTRO - ANEXA ARANCEL - ORDENA REMITIR AVISO</t>
  </si>
  <si>
    <t>HARVEY ENRIQUE PINZON MALAGON</t>
  </si>
  <si>
    <t xml:space="preserve">E13/03/2015 PAGO DE ARANCEL / AUTORIZA NUEVA DIRECCION/ DECRETA EMBARGO DE VEHICULO Y TOMA NOTA DE EMBARGO DE REMANENTES </t>
  </si>
  <si>
    <t>E23/04/2015 ACEPTA RENUNCIA A APODERADO DE LA PARTE DEMANDANTE.</t>
  </si>
  <si>
    <t>E11/05/2015AUTO LIBRA MANDAMIENTO EJECUTIVO</t>
  </si>
  <si>
    <t>E27/04/2015 RECHAZA. AVERIGUAR POR REMISION, 05/05/2015 REMITIDO A APOYO</t>
  </si>
  <si>
    <t>E11/05/2015 ART. 317 DEL CGP</t>
  </si>
  <si>
    <t>E26/02/2015 AVOCA</t>
  </si>
  <si>
    <t>E17/03/2015 PONE EN CONOCIMIENTO CUENTAS PARCIALES RENDIDAS POR EL SECUESTRE</t>
  </si>
  <si>
    <t>E16/04/2015 ABRIL 14 DE 2015. DECRETA EMBARGO. TOMA NOTA DE REMANENTES. LIBRA OFICIOS. (M3)</t>
  </si>
  <si>
    <t>E12/05/2015 OMISIONA A JUZ. CIVIL MPAL. DE DESCONGESTION MEDIDAS CAUTELARES PARA DILIGENCIA DE ENTREGA BIEN INM. CR. 32 # 7 B SUR - 52 CASA 101</t>
  </si>
  <si>
    <t>E12/05/2015 ORDENA SEGUIR ADELANTE LA EJECUCIÓN; DECRETA REMATE DE BIENES PREVIA LIQUIDACIÓN DEL CRÉDITO Y AVALÚO DE LOS MISMOS; CONDENA EN COSTAS.</t>
  </si>
  <si>
    <t xml:space="preserve"> E08/05/2015 REMITIR EXPEDIENTE A JUZGADO DE EJECUCIÓN CIVIL DE CIRCUITO.</t>
  </si>
  <si>
    <t>E12/05/2015 CORRE TRASLADO</t>
  </si>
  <si>
    <t>2015-00514</t>
  </si>
  <si>
    <t>11/05/2015 PENDIENTE ADMISION</t>
  </si>
  <si>
    <t>11/05/2015 SE LE RECONOCE AL DEMANDADO SU DERECHO A SER OIDO EN EL PRESENTE PROCESO</t>
  </si>
  <si>
    <t>11/05/2015 AUTO TERMINACIÓN PROCESO</t>
  </si>
  <si>
    <r>
      <t xml:space="preserve">29/04/2015 E.E PRESENTAN ACUMULACIÓN DEMANDA. 07/05/2015 ADMITIR ACUMULACIÓN.LIBRAMANDAMIENTO DE PAGP. </t>
    </r>
    <r>
      <rPr>
        <sz val="11"/>
        <color rgb="FF0000FF"/>
        <rFont val="Calibri"/>
        <family val="2"/>
        <scheme val="minor"/>
      </rPr>
      <t xml:space="preserve">REVISAR NOTIFICACIONES </t>
    </r>
  </si>
  <si>
    <t> 2014-01093</t>
  </si>
  <si>
    <t xml:space="preserve">E07/05/2015 CORRE TRASLADO POR 10 DIAS INFORME DEL SECUESTRE </t>
  </si>
  <si>
    <r>
      <t xml:space="preserve">13/05/2015 NIEGA EMPLAZAMIENTO. </t>
    </r>
    <r>
      <rPr>
        <b/>
        <sz val="11"/>
        <rFont val="Calibri"/>
        <family val="2"/>
        <scheme val="minor"/>
      </rPr>
      <t xml:space="preserve"> DESPACHO. DIRECCION???</t>
    </r>
  </si>
  <si>
    <t>04/05/2015 NIEGA EMPLAZAMIENTO. ???</t>
  </si>
  <si>
    <t xml:space="preserve">E11/05/2015 NO ACCEDE SOLICITUD. </t>
  </si>
  <si>
    <t>E12/08/2014 AUTO PONE EN CONOCIMIENTO. HABLAR CON EL JUEZ Y LUEGO MANDAR PARA ARCHIVO</t>
  </si>
  <si>
    <r>
      <t xml:space="preserve">EJECUTIVO 
</t>
    </r>
    <r>
      <rPr>
        <b/>
        <sz val="11"/>
        <rFont val="Calibri"/>
        <family val="2"/>
        <scheme val="minor"/>
      </rPr>
      <t>F.N.G</t>
    </r>
  </si>
  <si>
    <r>
      <t>06/05/2015ORDENAR COMISIONAR.</t>
    </r>
    <r>
      <rPr>
        <b/>
        <sz val="11"/>
        <rFont val="Calibri"/>
        <family val="2"/>
        <scheme val="minor"/>
      </rPr>
      <t xml:space="preserve"> RETIRAR DC?</t>
    </r>
    <r>
      <rPr>
        <sz val="11"/>
        <rFont val="Calibri"/>
        <family val="2"/>
        <scheme val="minor"/>
      </rPr>
      <t xml:space="preserve">
 </t>
    </r>
    <r>
      <rPr>
        <b/>
        <sz val="11"/>
        <rFont val="Calibri"/>
        <family val="2"/>
        <scheme val="minor"/>
      </rPr>
      <t>LIBRA OFICIO 02/03/2015. OJO: PENDIENTE QUE EL ABOGADO RETIRO ANEXOS 20/04/2015. SACAR COPIA DE LA NOTIFICACION</t>
    </r>
  </si>
  <si>
    <t xml:space="preserve">29/04/2015 E.E PRESENTAN ACUMULACIÓN DEMANDA. 07/05/2015 ADMITIR ACUMULACIÓN.LIBRAMANDAMIENTO DE PAGP. REVISAR NOTIFICACIONES </t>
  </si>
  <si>
    <t>E14/05/2015 AUTO TERMINA PROCESO</t>
  </si>
  <si>
    <t>E11/05/2015 OFICIO ELABORADO</t>
  </si>
  <si>
    <t>E12/05/2015 AUTO ADMITIENDO RECURSO DE APELACION</t>
  </si>
  <si>
    <t>E15/05/2015 AUTO AGREGA DESPACHO COMISORIO</t>
  </si>
  <si>
    <t>E15/05/2015 TDECRETA PRUEBAS</t>
  </si>
  <si>
    <t>E12/05/2015 EN LA FECHA SE NOTIFICA COMO PERITO EL SEÑOR JOSÈ GILDARDO AGUDELO PEÑA</t>
  </si>
  <si>
    <t>E19/05/2015 INCORPORA LA INFORMACIÒN ALLEGADA POR EL AUXILIAR DE LA JUSTICIA.</t>
  </si>
  <si>
    <t xml:space="preserve">E 15/05/2015 ACEPTA CESIÒN DE CRÈDITO. </t>
  </si>
  <si>
    <t>E15/05/2015 SE TOMA NOTA DEL EMBARGO DE REMANENTES. (EST. 15-05-15)</t>
  </si>
  <si>
    <t>E15/05/2015 OFICIO A DISPOSICION DEL INTERESADO</t>
  </si>
  <si>
    <t>14/05/2015 SOLICITA A LA SUPERINTENDENCIA QUE CERTIFIQUE SI LA COEJECUTADA SE ENCUENTRAN O NO EN LIQUIDACION, CON EL FIN DE DECIDIR SI SE MANTIENE LA DECISION ATACADA.</t>
  </si>
  <si>
    <t>12/05/2015 AUTORIZA CAMBIO DE DIRECCIÓN PARA NOTIFICAR</t>
  </si>
  <si>
    <t>E12/05/2015 AL DESPACHO</t>
  </si>
  <si>
    <r>
      <t xml:space="preserve">07/04/2015 </t>
    </r>
    <r>
      <rPr>
        <sz val="12"/>
        <color theme="1"/>
        <rFont val="Calibri"/>
        <family val="2"/>
        <scheme val="minor"/>
      </rPr>
      <t>DESPACHO.</t>
    </r>
  </si>
  <si>
    <r>
      <t>E11/12/2013 APRUEBA LIQUIDACIÓN DE COSTAS Y DE CRÉDITO.</t>
    </r>
    <r>
      <rPr>
        <sz val="11"/>
        <color rgb="FF0000FF"/>
        <rFont val="Calibri"/>
        <family val="2"/>
        <scheme val="minor"/>
      </rPr>
      <t xml:space="preserve"> Q PASA CON ESTE PROCESO. TITULOS????</t>
    </r>
  </si>
  <si>
    <t>E13/08/2014  ORDENA EXPEDIR COPIA AUTENTICA SOLICITADA. Y???</t>
  </si>
  <si>
    <t>E19/02/2015 APRUEBA LIQUIDACION DE COSTAS A LAS PARTES POR 3 DIAS. SINO HACE ENTREGA SOLICITAR LA ENTREGA JUDICIAL (15/02/2015) PREGUNTAR PRIMERO</t>
  </si>
  <si>
    <t>29 /04/2015 CONSTANCIA EFECTIVA DE LA NOTIFICACION POR AVISO, ENVIAR NOTIFICACION A LAS OTRAS DIRECCIONES</t>
  </si>
  <si>
    <t>09/08/2009 AL DESPACHO PARA FALLO APELCION DE SENTENCIA CON ESCRITO DE LAS PARTES ANTE ESTA INSTANCIA 06/08/2009. DR QUE HACER CON ESTE PROCESO</t>
  </si>
  <si>
    <t>13/05/2015 NIEGA EMPLAZAMIENTO.  DESPACHO. DIRECCION???</t>
  </si>
  <si>
    <t>12/04/2015 RESUELVE EMPLAZAR A UN DEMANDADO. PREGUNTAR EN EL JUZGADO QUE HACER NOTIFICACION ELLA??? VOLVER A ENVIAR POR AVISO???</t>
  </si>
  <si>
    <t>E26/02/2015 E REQUIERE AL MEMORIALISTA, PARA QUE PREVIO A COMISIONAR, DEBE ALLEGAR DIRECCIÓN DE DONDE SE ENCUENTRAN LOS BIENES. SOLICITAR DC PARA LA ENTREGA</t>
  </si>
  <si>
    <t xml:space="preserve">E29/11/2013 EXIGE REQUISITO. 22/11/2013 CESION DE DERECHOS. SE ESTA AVERIGUANDO EN EL BANCO POR LA CESION </t>
  </si>
  <si>
    <t>TRIBUNAL: 28/08/2013 AL DESPACHO. VER QUIENES SOMOS Y ENVIAR MEMORIAL</t>
  </si>
  <si>
    <t>02/12/2014 ADMITE DEMANDA. CAUCION REVISAR. PENDIENTE CORRECCION A LOS CERTIFICADOS DE NOTIFICACION PARA SOLICITAR NEA DIRECCION. PREGUNTAR POR EL EMPLAZAMIENTO</t>
  </si>
  <si>
    <t>30/04/2015 ABRIL 21 DE 2015. SE INADMITE DEMANDA (TERMINO 5 DIAS), SO PENA DE RECHAZO.05/05/2015 SE SUBSANA DEMANDA</t>
  </si>
  <si>
    <t>E30/04/2015 AUTO INADMITIENDO SOLICITUD.
PARA EL 11/06/2015 A LA 1:00 P.M. LO SOLICITADO POR EL DR. SANTIAGO MONTOYA YA SE RESOLVIO Y SE LIBRO OFICIOS.</t>
  </si>
  <si>
    <t>E16/04/2015 LA NOTA DEVOLUTIVA DE LA OFICINA DE INSTRUMENTOS PUBLICOS DE SANTA FE DE ANTIOQUIA DONDE INDICAN LA IMPOSIBILIDAD DE INSCRIBIR LA MEDIDA DE EMBARTO. EN CONOCIMIENTO PARTE INTERESADA (MIRAR AUTO)  DESGLOSE PENDIENTE</t>
  </si>
  <si>
    <t>E04/05/2015 SE TOMA NOTA DEL EMBARGO DE REMANENTES, LIBRA OFICIO  RETIRAR DC</t>
  </si>
  <si>
    <t>08/05/2015 AUTO ORDENA COMISIÓN . RETIRAR DC 14/05/2015</t>
  </si>
  <si>
    <t>E30/04/2015 CREDITO Y COSTAS. SUBROGACION</t>
  </si>
  <si>
    <t xml:space="preserve">24/09/2014 INCORPORA CONSTANCIA DE QUE SE ENVIO TELEGRAMA AL PODERDANTE SAOBRE RENUNCIA A PODER POR LO QUE LA RENUNCIA TIENE EFECTOS A PARTIR DE LA NOTIFICACION DE ESTE AUTO. Preguntar si se va a renunciar al poder
</t>
  </si>
  <si>
    <t>23/04/2015 ADMISION. RETIRAR OFICIO 29/04/2015</t>
  </si>
  <si>
    <t>E19/05/2015 LIBRA MANDAMIENTO EJECUTIVO DE PAGO, ORDENA NOTIFICAR, DECRETA EMBARGO Y RECONOCE PERSONERIA</t>
  </si>
  <si>
    <t>E28/04/2015 REQUIERE APODERADO SOLICITAR SENTENCIA EL 22/04/2015. PENDIENTE REWSUELVAN MEMORIAL PARA SOLICITAR SENTENCIA</t>
  </si>
  <si>
    <t xml:space="preserve">E03/03/2015 AUTO FIJA FECHA DE REMATE 04-06-2015. 1.30 PM </t>
  </si>
  <si>
    <t>E01/10/2014 NEGATIVA A INSCRIPCION DE EMBARGO. OJO REVISAR MEDIDAS . Preguntar si se va a renunciar al poder</t>
  </si>
  <si>
    <t>E08/04/2015 ABRIL 08 DE 2015: AL JUZGADO PRIMERO CIVIL MUNICIPAL DE DESCONGESTIÓN PARA MEDIDAS CAUTELARES Y ENTREGA DE BIENES. PENDIENTE OFICIO</t>
  </si>
  <si>
    <t>E12/12/2013 SE APRUEBA LIQUIDACION DEL CREDITO APORTADA. SOLICITAR DEPACHO COMISIORIO PARA DILIGENCIA DE SECUESTRO</t>
  </si>
  <si>
    <t>E11/05/2015 NO DECLARA NULIDAD. SOLICITAR DC PARA LA ENTREGA</t>
  </si>
  <si>
    <t>1996-09413 1999-00809</t>
  </si>
  <si>
    <t>E12/05/2014 RDENA ELABORAR DESPACHO PARA LA DILIGENCIA DE SECUESTRO. REVISAR PROCESO , ESPECIALMENTE LIQUIDACIONES DE CRED.</t>
  </si>
  <si>
    <t>E14/05/2015 AUTO ORDENA CORRER TRASLADO. PENDIENTE DE TITULOS</t>
  </si>
  <si>
    <t>E11/05/2015 NO SE ACCEDE A FIJAR FECHA DE REMATE Y REQUIERE A LA PARTE EJECUTANTE DR QUE HACER CON ESTE PROCESO</t>
  </si>
  <si>
    <t>E27/04/2015 NCORPORA RESPUESTA AL OFICIO NO 176 ALLEGADO POR EL AUXILIAR DE LA JUSTICIA . DR QUE HACER CON ESTE PROCESO</t>
  </si>
  <si>
    <t>E28/04/2015 24/04/2015. CORRIGE AUTO DEL 15 DE ABRIL DE 2015.09/04/2015 PENDIENTE ELABOREN AVISO. RETIRAR AVISO EL 05/05/2015</t>
  </si>
  <si>
    <t>E29/04/2015 DECRETA EMBARGO QUE ESTA PENDIENTE- RECONOCE PERSONERIA - TIENE POR CONTESTADA LA DEMANDA- CORRE TRASLADO DE EXCEPCIONES DE MERITO. RETIRAR OFICIOS</t>
  </si>
  <si>
    <t>E27/03/2015 REMITE A LA PARTE DEMANDANTE A FOLIOS 138</t>
  </si>
  <si>
    <t>14/06/2013 AL DESPACHO TRIBUNAL. REVISAR</t>
  </si>
  <si>
    <t xml:space="preserve">E07/05/2015 CREDITA DEPENDIENTE JUDICIAL Y REQUIERE LIQUIDADOR . RECLAMAR OFICIO EL 08/10/2014. NO LO PUEDO RECLAMAR </t>
  </si>
  <si>
    <t xml:space="preserve">E16/03/2015 AUTO DEL 11/03/2015. NO ES DE RECIBO SOLICITUD DE TERMINACION PROCESO. ALLEGA DESPACHO COMISORIO, EN CONOCIMIENTO ESCRITO. </t>
  </si>
  <si>
    <t>CS 09/03/2015  SE ORDENÓ SEGUIR ADELANTE LA EJECUCIÓN EN EL PROCESO, 2013-00028. DR. PREGUNTAR QUE HACER</t>
  </si>
  <si>
    <t>E25/02/2015 ACEPTA SUBROGACIÓN DEL FNG, RECONOCE PERSONERÍA, DISPONE NOTIFICAR EN LA NUEVA DIRECCIÓN. 13/03/2015 OJO MEMORIAL</t>
  </si>
  <si>
    <t xml:space="preserve">10/03/2015 AUTO ORDENA PRACTICAR LIQUIDACIÓN </t>
  </si>
  <si>
    <t>11/05/2015 AUTO DECRETA SECUESTRO. RETIRAR  DC 15/05/02015</t>
  </si>
  <si>
    <t>E05/05/2015 . FALLO. TERMINA CONTRATO SECUESTRO???DC PREGUNTAR A SONIA PRIMERO</t>
  </si>
  <si>
    <t>E31/10/2014 AUTO APRUEBA LIQUIDACIÓN DC 15/10/2014</t>
  </si>
  <si>
    <t>E28/01/2015 AUTO CORRE TRASLADO CUENTAS SECUESTRE. RENUNCIAR AL PODER???</t>
  </si>
  <si>
    <t>auto pone en conocimiento 20/04/2015 ORDENA REMISIÓN Y ORDENA EXPEDIR TÍTULO JUDICIAL. DR. CARLOS URIBE 3116237502</t>
  </si>
  <si>
    <t>E09/03/2015 RECHAZA DE PLANO OBJECION  . PREGUNTAR POR LA RESPUESTA A LA OFICIO ENVIADO A L JUZGADO 14</t>
  </si>
  <si>
    <t xml:space="preserve">E16/03/2015 ACEPTA CESIÒN . </t>
  </si>
  <si>
    <t>25/11/2013 ENVÍO JUZGADO SEGUNDO DE EJECUCIÓN CIVIL...RENUNCIA A PODER??? DE BAJA EN ADMINFO POR IRRECUPERABLE</t>
  </si>
  <si>
    <t>25/03/2015 MEMORIAL DE 4 FOLIOS. APENAS EMPIECE LIQUIDACION  HACERNOS PARTE</t>
  </si>
  <si>
    <r>
      <t xml:space="preserve">06/05/2015ORDENAR COMISIONAR. RETIRAR DC?
 LIBRA OFICIO 02/03/2015. </t>
    </r>
    <r>
      <rPr>
        <sz val="11"/>
        <color rgb="FF0000FF"/>
        <rFont val="Calibri"/>
        <family val="2"/>
        <scheme val="minor"/>
      </rPr>
      <t>OJO: PENDIENTE QUE EL ABOGADO RETIRO ANEXOS 20/04/2015. SACAR COPIA DE LA NOTIFICACION</t>
    </r>
  </si>
  <si>
    <r>
      <t xml:space="preserve">E16/06/2014 EN LA FECHA SE ASUME CONOCIMIENTO DEL PRESENTE PROCESO. DE LA LIQUIDACION DE CREDITO PRESENTADA SE CORRE TRASLADO A LA PARTE EJECUTADA POR EL TERMINO DE TRES DIAS. APRUEBA LIQUIDACION DEL CREDITO 25/06/2014. </t>
    </r>
    <r>
      <rPr>
        <sz val="11"/>
        <color rgb="FF0000FF"/>
        <rFont val="Calibri"/>
        <family val="2"/>
        <scheme val="minor"/>
      </rPr>
      <t>Y AHORA Q</t>
    </r>
  </si>
  <si>
    <r>
      <t xml:space="preserve">E29/12/2014 A DISPOSICION DC. </t>
    </r>
    <r>
      <rPr>
        <sz val="11"/>
        <color rgb="FF0000FF"/>
        <rFont val="Calibri"/>
        <family val="2"/>
        <scheme val="minor"/>
      </rPr>
      <t>PREGUNTARLE A SONIA EL 20/04/2015</t>
    </r>
  </si>
  <si>
    <r>
      <t xml:space="preserve">E09/10/2014 AUTO CORRE TRASLADO </t>
    </r>
    <r>
      <rPr>
        <sz val="12"/>
        <color theme="1"/>
        <rFont val="Calibri"/>
        <family val="2"/>
        <scheme val="minor"/>
      </rPr>
      <t xml:space="preserve">FOLIOS 59-61
AUTO DECRETA PRÁCTICA PRUEBAS OFICIO
SE REMITE AL JUZGADO CIVIL DEL CIRCUITO EN DESCONGESTION </t>
    </r>
  </si>
  <si>
    <r>
      <t>E11/02/2015 RESPUESTA ALLEGADA POR LA DIAN AUTO RESUELVE SOLICITUD REMANENTES.</t>
    </r>
    <r>
      <rPr>
        <sz val="11"/>
        <color rgb="FF0000FF"/>
        <rFont val="Calibri"/>
        <family val="2"/>
        <scheme val="minor"/>
      </rPr>
      <t xml:space="preserve"> DESPUES DE ESTUDIAR 01N-53331280 PREGUNTAR AL DR SI SE VA ASOLICITAR MEDIDA</t>
    </r>
  </si>
  <si>
    <r>
      <t xml:space="preserve">E04/10/2013 APRUEBA LIQUIDACION CREDITO Y COSTAS. E </t>
    </r>
    <r>
      <rPr>
        <sz val="11"/>
        <color rgb="FF0000FF"/>
        <rFont val="Calibri"/>
        <family val="2"/>
        <scheme val="minor"/>
      </rPr>
      <t>RENUNCIA A PODER??? DE BAJA EN ADMINFO POR IRRECUPERABLE</t>
    </r>
  </si>
  <si>
    <t>CLASE DE PROCESO</t>
  </si>
  <si>
    <t>CONTAR.SI</t>
  </si>
  <si>
    <t>FUNCION SI ANIDADA</t>
  </si>
  <si>
    <t>PEDRITO PEREZ</t>
  </si>
  <si>
    <t>FULANO DE TAL RESTREPO</t>
  </si>
  <si>
    <t>FULANO DE TAL ARANGO SIERRA</t>
  </si>
  <si>
    <t> ENVIGADO</t>
  </si>
  <si>
    <t>ITAGUI</t>
  </si>
  <si>
    <t>SABANETA</t>
  </si>
  <si>
    <t xml:space="preserve">MEDELLIN 
</t>
  </si>
  <si>
    <t>BELLO</t>
  </si>
  <si>
    <t>CUANTIA</t>
  </si>
  <si>
    <t>MAYOR</t>
  </si>
  <si>
    <t>MINIMA</t>
  </si>
  <si>
    <t>MENOR</t>
  </si>
  <si>
    <t xml:space="preserve">VALOR OBLIGACIONES </t>
  </si>
  <si>
    <t>FUNCION "O"</t>
  </si>
  <si>
    <t>FUNCION "Y"</t>
  </si>
  <si>
    <t>JURIDICO</t>
  </si>
  <si>
    <t>SUMA HONORARIOS</t>
  </si>
  <si>
    <t>HONORARIOS MENOS LOS DESCUENTOS</t>
  </si>
  <si>
    <t>DARIO VALENCIA BETANCUR Y DAVID GUILLERMO MEJIA</t>
  </si>
  <si>
    <t>CRISTINA USUGA S.A</t>
  </si>
  <si>
    <t>CRISTINA USUGA</t>
  </si>
  <si>
    <t xml:space="preserve">CRISTINA USUGA </t>
  </si>
  <si>
    <t>VALORES CRISTINA USUGA S.A COMISIONISTA DE BOLSA</t>
  </si>
  <si>
    <t xml:space="preserve"> CRISTINA USUGA S.A</t>
  </si>
  <si>
    <t>04/05/2015  DECLARA JUDICIALMENTE TERMINADO EL CONTRATO DE . SE ORDENA LA ENTREGA DE LOS BIENES. DE NO ENTREGARSE COMUNERAMENTE SE ORDENA OFICIAR</t>
  </si>
  <si>
    <t>GUSTAVO  RESTREPO BUENO
ADELA DEL SOCORRO BUENO DE RESTREPO</t>
  </si>
  <si>
    <t>GUIRBAO DISTRIBUCIONES S.A.S 
GUSTAVO  RESTREPO BUENO</t>
  </si>
  <si>
    <t>GUSTAVO  RESTREPO BUENO</t>
  </si>
  <si>
    <t xml:space="preserve"> DARIO RESTREPO RESTREPO</t>
  </si>
  <si>
    <t>HEREDEROS DE  DARIO RESTREPO R.</t>
  </si>
  <si>
    <t>JORGE  MEJIA ROLDAN</t>
  </si>
  <si>
    <t xml:space="preserve"> DARIO RESTREPO</t>
  </si>
  <si>
    <t>AGAPITO VELASQUEZ VASQUEZ</t>
  </si>
  <si>
    <t> AGAPITO DE JESUS VELASQUEZ VASQUEZ</t>
  </si>
  <si>
    <t>AGAPITO DE JESUS VELASQUEZ VASQUEZ</t>
  </si>
  <si>
    <t xml:space="preserve"> POSADA LADY</t>
  </si>
  <si>
    <t xml:space="preserve">MAXIMO </t>
  </si>
  <si>
    <t>MINIMO</t>
  </si>
  <si>
    <t>CONTAR</t>
  </si>
  <si>
    <t>PROMEDIO</t>
  </si>
</sst>
</file>

<file path=xl/styles.xml><?xml version="1.0" encoding="utf-8"?>
<styleSheet xmlns="http://schemas.openxmlformats.org/spreadsheetml/2006/main">
  <numFmts count="3">
    <numFmt numFmtId="42" formatCode="_(&quot;$&quot;\ * #,##0_);_(&quot;$&quot;\ * \(#,##0\);_(&quot;$&quot;\ * &quot;-&quot;_);_(@_)"/>
    <numFmt numFmtId="44" formatCode="_(&quot;$&quot;\ * #,##0.00_);_(&quot;$&quot;\ * \(#,##0.00\);_(&quot;$&quot;\ * &quot;-&quot;??_);_(@_)"/>
    <numFmt numFmtId="164" formatCode="_(&quot;$&quot;\ * #,##0_);_(&quot;$&quot;\ * \(#,##0\);_(&quot;$&quot;\ * &quot;-&quot;??_);_(@_)"/>
  </numFmts>
  <fonts count="47">
    <font>
      <sz val="11"/>
      <color theme="1"/>
      <name val="Calibri"/>
      <family val="2"/>
      <scheme val="minor"/>
    </font>
    <font>
      <sz val="10"/>
      <name val="Arial"/>
      <family val="2"/>
    </font>
    <font>
      <sz val="10"/>
      <name val="Century Gothic"/>
      <family val="2"/>
    </font>
    <font>
      <sz val="10"/>
      <color theme="1"/>
      <name val="Century Gothic"/>
      <family val="2"/>
    </font>
    <font>
      <b/>
      <sz val="12"/>
      <name val="Century Gothic"/>
      <family val="2"/>
    </font>
    <font>
      <sz val="11"/>
      <color rgb="FFFF0000"/>
      <name val="Calibri"/>
      <family val="2"/>
      <scheme val="minor"/>
    </font>
    <font>
      <sz val="10"/>
      <color rgb="FFFF0000"/>
      <name val="Century Gothic"/>
      <family val="2"/>
    </font>
    <font>
      <sz val="11"/>
      <name val="Calibri"/>
      <family val="2"/>
      <scheme val="minor"/>
    </font>
    <font>
      <sz val="11"/>
      <color rgb="FF0000FF"/>
      <name val="Calibri"/>
      <family val="2"/>
      <scheme val="minor"/>
    </font>
    <font>
      <sz val="9"/>
      <color rgb="FF000000"/>
      <name val="Arial"/>
      <family val="2"/>
    </font>
    <font>
      <sz val="9"/>
      <name val="Arial"/>
      <family val="2"/>
    </font>
    <font>
      <sz val="9"/>
      <color indexed="81"/>
      <name val="Tahoma"/>
      <family val="2"/>
    </font>
    <font>
      <b/>
      <sz val="9"/>
      <color indexed="81"/>
      <name val="Tahoma"/>
      <family val="2"/>
    </font>
    <font>
      <b/>
      <sz val="20"/>
      <color theme="1"/>
      <name val="Calibri"/>
      <family val="2"/>
      <scheme val="minor"/>
    </font>
    <font>
      <sz val="20"/>
      <color theme="1"/>
      <name val="Calibri"/>
      <family val="2"/>
      <scheme val="minor"/>
    </font>
    <font>
      <sz val="12"/>
      <color theme="1"/>
      <name val="Calibri"/>
      <family val="2"/>
      <scheme val="minor"/>
    </font>
    <font>
      <b/>
      <sz val="20"/>
      <name val="Calibri"/>
      <family val="2"/>
      <scheme val="minor"/>
    </font>
    <font>
      <sz val="12"/>
      <color rgb="FFFF0000"/>
      <name val="Calibri"/>
      <family val="2"/>
      <scheme val="minor"/>
    </font>
    <font>
      <b/>
      <sz val="12"/>
      <color theme="1"/>
      <name val="Calibri"/>
      <family val="2"/>
      <scheme val="minor"/>
    </font>
    <font>
      <b/>
      <sz val="12"/>
      <color rgb="FFFF0000"/>
      <name val="Calibri"/>
      <family val="2"/>
      <scheme val="minor"/>
    </font>
    <font>
      <b/>
      <sz val="16"/>
      <color rgb="FFFF0000"/>
      <name val="Calibri"/>
      <family val="2"/>
      <scheme val="minor"/>
    </font>
    <font>
      <sz val="9"/>
      <name val="Arial Narrow"/>
      <family val="2"/>
    </font>
    <font>
      <b/>
      <sz val="11"/>
      <color rgb="FFFF0000"/>
      <name val="Calibri"/>
      <family val="2"/>
      <scheme val="minor"/>
    </font>
    <font>
      <sz val="10"/>
      <color rgb="FF0000FF"/>
      <name val="Century Gothic"/>
      <family val="2"/>
    </font>
    <font>
      <b/>
      <sz val="11"/>
      <color rgb="FF0000FF"/>
      <name val="Calibri"/>
      <family val="2"/>
      <scheme val="minor"/>
    </font>
    <font>
      <sz val="11"/>
      <color theme="1"/>
      <name val="Century Gothic"/>
      <family val="2"/>
    </font>
    <font>
      <sz val="10"/>
      <name val="Tahoma"/>
      <family val="2"/>
    </font>
    <font>
      <b/>
      <sz val="10"/>
      <name val="Calibri"/>
      <family val="2"/>
      <scheme val="minor"/>
    </font>
    <font>
      <b/>
      <sz val="12"/>
      <name val="Calibri"/>
      <family val="2"/>
      <scheme val="minor"/>
    </font>
    <font>
      <b/>
      <sz val="11"/>
      <color theme="1"/>
      <name val="Calibri"/>
      <family val="2"/>
      <scheme val="minor"/>
    </font>
    <font>
      <b/>
      <sz val="18"/>
      <color theme="1"/>
      <name val="Verdana"/>
      <family val="2"/>
    </font>
    <font>
      <b/>
      <sz val="14"/>
      <color theme="1"/>
      <name val="Verdana"/>
      <family val="2"/>
    </font>
    <font>
      <sz val="12"/>
      <color theme="1"/>
      <name val="Verdana"/>
      <family val="2"/>
    </font>
    <font>
      <b/>
      <sz val="11"/>
      <name val="Calibri"/>
      <family val="2"/>
      <scheme val="minor"/>
    </font>
    <font>
      <b/>
      <sz val="10"/>
      <name val="Century Gothic"/>
      <family val="2"/>
    </font>
    <font>
      <b/>
      <sz val="10"/>
      <color rgb="FF0000FF"/>
      <name val="Century Gothic"/>
      <family val="2"/>
    </font>
    <font>
      <b/>
      <sz val="10"/>
      <color rgb="FFFF0000"/>
      <name val="Century Gothic"/>
      <family val="2"/>
    </font>
    <font>
      <sz val="8"/>
      <color theme="1"/>
      <name val="Trebuchet MS"/>
      <family val="2"/>
    </font>
    <font>
      <u/>
      <sz val="11"/>
      <color theme="10"/>
      <name val="Calibri"/>
      <family val="2"/>
    </font>
    <font>
      <sz val="10"/>
      <name val="Calibri"/>
      <family val="2"/>
      <scheme val="minor"/>
    </font>
    <font>
      <sz val="10"/>
      <color theme="1"/>
      <name val="Calibri"/>
      <family val="2"/>
      <scheme val="minor"/>
    </font>
    <font>
      <sz val="14"/>
      <name val="Calibri"/>
      <family val="2"/>
      <scheme val="minor"/>
    </font>
    <font>
      <sz val="11"/>
      <color theme="1"/>
      <name val="Calibri"/>
      <family val="2"/>
      <scheme val="minor"/>
    </font>
    <font>
      <sz val="9"/>
      <color theme="1"/>
      <name val="Arial"/>
      <family val="2"/>
    </font>
    <font>
      <sz val="14"/>
      <color theme="1"/>
      <name val="Calibri"/>
      <family val="2"/>
      <scheme val="minor"/>
    </font>
    <font>
      <i/>
      <sz val="11"/>
      <color theme="1"/>
      <name val="Calibri"/>
      <family val="2"/>
      <scheme val="minor"/>
    </font>
    <font>
      <b/>
      <sz val="10"/>
      <color theme="1"/>
      <name val="Century Gothic"/>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rgb="FFFFF7D2"/>
        <bgColor indexed="64"/>
      </patternFill>
    </fill>
    <fill>
      <patternFill patternType="solid">
        <fgColor rgb="FFFFF7E5"/>
        <bgColor indexed="64"/>
      </patternFill>
    </fill>
    <fill>
      <patternFill patternType="solid">
        <fgColor rgb="FFFFFFFF"/>
        <bgColor indexed="64"/>
      </patternFill>
    </fill>
    <fill>
      <patternFill patternType="solid">
        <fgColor theme="6"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2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applyNumberFormat="0" applyFill="0" applyBorder="0" applyAlignment="0" applyProtection="0">
      <alignment vertical="top"/>
      <protection locked="0"/>
    </xf>
    <xf numFmtId="44" fontId="42" fillId="0" borderId="0" applyFont="0" applyFill="0" applyBorder="0" applyAlignment="0" applyProtection="0"/>
  </cellStyleXfs>
  <cellXfs count="351">
    <xf numFmtId="0" fontId="0" fillId="0" borderId="0" xfId="0"/>
    <xf numFmtId="0" fontId="0" fillId="0" borderId="0" xfId="0"/>
    <xf numFmtId="0" fontId="2" fillId="2" borderId="1" xfId="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2" fillId="2" borderId="1" xfId="1"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Alignment="1">
      <alignment horizontal="center"/>
    </xf>
    <xf numFmtId="0" fontId="2" fillId="4" borderId="1" xfId="1" applyFont="1" applyFill="1" applyBorder="1" applyAlignment="1">
      <alignment horizontal="left" vertical="center" wrapText="1"/>
    </xf>
    <xf numFmtId="2" fontId="2" fillId="2" borderId="1" xfId="1"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0" fontId="2" fillId="4" borderId="1" xfId="1" applyFont="1" applyFill="1" applyBorder="1" applyAlignment="1">
      <alignment horizontal="center" vertical="center" wrapText="1"/>
    </xf>
    <xf numFmtId="2" fontId="2" fillId="4" borderId="1" xfId="1" applyNumberFormat="1" applyFont="1" applyFill="1" applyBorder="1" applyAlignment="1">
      <alignment horizontal="center" vertical="center" wrapText="1"/>
    </xf>
    <xf numFmtId="2" fontId="4" fillId="3" borderId="1"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2" fillId="4" borderId="1" xfId="1" applyNumberFormat="1" applyFont="1" applyFill="1" applyBorder="1" applyAlignment="1">
      <alignment horizontal="center" vertical="center" wrapText="1"/>
    </xf>
    <xf numFmtId="0" fontId="2" fillId="0" borderId="1" xfId="1" applyFont="1" applyFill="1" applyBorder="1" applyAlignment="1">
      <alignment horizontal="left" vertical="center" wrapText="1"/>
    </xf>
    <xf numFmtId="2" fontId="2" fillId="0" borderId="1" xfId="0" applyNumberFormat="1" applyFont="1" applyFill="1" applyBorder="1" applyAlignment="1">
      <alignment horizontal="center" vertical="center"/>
    </xf>
    <xf numFmtId="2" fontId="2" fillId="0" borderId="1" xfId="1" applyNumberFormat="1" applyFont="1" applyFill="1" applyBorder="1" applyAlignment="1">
      <alignment horizontal="center" vertical="center" wrapText="1"/>
    </xf>
    <xf numFmtId="0" fontId="7" fillId="0" borderId="1" xfId="0" applyFont="1" applyFill="1" applyBorder="1" applyAlignment="1">
      <alignment wrapText="1"/>
    </xf>
    <xf numFmtId="15" fontId="0" fillId="0" borderId="1" xfId="0" applyNumberFormat="1" applyFill="1" applyBorder="1" applyAlignment="1">
      <alignment wrapText="1"/>
    </xf>
    <xf numFmtId="0" fontId="2" fillId="0" borderId="1" xfId="13"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1" applyFont="1" applyFill="1" applyBorder="1" applyAlignment="1">
      <alignment horizontal="center" vertical="center" wrapText="1"/>
    </xf>
    <xf numFmtId="2" fontId="2" fillId="0" borderId="1" xfId="13"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13" applyNumberFormat="1" applyFont="1" applyFill="1" applyBorder="1" applyAlignment="1">
      <alignment horizontal="center" vertical="center" wrapText="1"/>
    </xf>
    <xf numFmtId="0" fontId="2" fillId="0" borderId="1" xfId="13" applyFont="1" applyFill="1" applyBorder="1" applyAlignment="1">
      <alignment horizontal="left" vertical="center" wrapText="1"/>
    </xf>
    <xf numFmtId="2"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0" fillId="0" borderId="1" xfId="0" applyBorder="1" applyAlignment="1">
      <alignment horizontal="left" wrapText="1"/>
    </xf>
    <xf numFmtId="0" fontId="13" fillId="0" borderId="1" xfId="0" applyFont="1" applyBorder="1"/>
    <xf numFmtId="0" fontId="14" fillId="0" borderId="1" xfId="0" applyFont="1" applyBorder="1"/>
    <xf numFmtId="0" fontId="14" fillId="0" borderId="1" xfId="0" applyFont="1" applyFill="1" applyBorder="1"/>
    <xf numFmtId="0" fontId="5" fillId="0" borderId="0" xfId="0" applyFont="1" applyAlignment="1">
      <alignment horizontal="center"/>
    </xf>
    <xf numFmtId="0" fontId="16" fillId="5" borderId="1" xfId="0" applyFont="1" applyFill="1" applyBorder="1" applyAlignment="1">
      <alignment horizontal="center"/>
    </xf>
    <xf numFmtId="0" fontId="13" fillId="5" borderId="1" xfId="0" applyFont="1" applyFill="1" applyBorder="1" applyAlignment="1">
      <alignment horizontal="center"/>
    </xf>
    <xf numFmtId="0" fontId="18" fillId="0" borderId="1" xfId="0" applyFont="1" applyBorder="1" applyAlignment="1">
      <alignment horizontal="left" vertical="top" wrapText="1"/>
    </xf>
    <xf numFmtId="0" fontId="19" fillId="0" borderId="1" xfId="0" applyFont="1" applyBorder="1" applyAlignment="1">
      <alignment horizontal="left" vertical="top"/>
    </xf>
    <xf numFmtId="0" fontId="18" fillId="0" borderId="1" xfId="0" applyFont="1" applyBorder="1" applyAlignment="1">
      <alignment horizontal="left" vertical="top"/>
    </xf>
    <xf numFmtId="0" fontId="18" fillId="7" borderId="1" xfId="0" applyFont="1" applyFill="1" applyBorder="1" applyAlignment="1">
      <alignment horizontal="left" vertical="top" wrapText="1"/>
    </xf>
    <xf numFmtId="0" fontId="17" fillId="7" borderId="1" xfId="0" applyFont="1" applyFill="1" applyBorder="1" applyAlignment="1">
      <alignment horizontal="left" vertical="top"/>
    </xf>
    <xf numFmtId="0" fontId="15" fillId="7" borderId="1" xfId="0" applyFont="1" applyFill="1" applyBorder="1" applyAlignment="1">
      <alignment horizontal="left" vertical="top"/>
    </xf>
    <xf numFmtId="0" fontId="20" fillId="0" borderId="0" xfId="0" applyFont="1"/>
    <xf numFmtId="0" fontId="3" fillId="0" borderId="1" xfId="0" applyFont="1" applyFill="1" applyBorder="1" applyAlignment="1">
      <alignment horizontal="left" vertical="center"/>
    </xf>
    <xf numFmtId="0" fontId="2" fillId="4" borderId="1" xfId="0" applyFont="1" applyFill="1" applyBorder="1" applyAlignment="1" applyProtection="1">
      <alignment horizontal="left" vertical="center" wrapText="1"/>
      <protection locked="0"/>
    </xf>
    <xf numFmtId="0" fontId="2" fillId="4" borderId="1" xfId="13" applyFont="1" applyFill="1" applyBorder="1" applyAlignment="1">
      <alignment horizontal="center" vertical="center" wrapText="1"/>
    </xf>
    <xf numFmtId="0" fontId="2" fillId="4" borderId="1" xfId="13" applyFont="1" applyFill="1" applyBorder="1" applyAlignment="1">
      <alignment horizontal="left" vertical="center" wrapText="1"/>
    </xf>
    <xf numFmtId="0" fontId="10" fillId="0" borderId="1" xfId="0" applyFont="1" applyFill="1" applyBorder="1" applyAlignment="1">
      <alignment wrapText="1"/>
    </xf>
    <xf numFmtId="0" fontId="15" fillId="3" borderId="1" xfId="0" applyFont="1" applyFill="1" applyBorder="1" applyAlignment="1">
      <alignment horizontal="left" vertical="top" wrapText="1"/>
    </xf>
    <xf numFmtId="0" fontId="18" fillId="3" borderId="1" xfId="0" applyFont="1" applyFill="1" applyBorder="1" applyAlignment="1">
      <alignment horizontal="left" vertical="top" wrapText="1"/>
    </xf>
    <xf numFmtId="0" fontId="3" fillId="0" borderId="1" xfId="0" applyFont="1" applyFill="1" applyBorder="1"/>
    <xf numFmtId="0" fontId="3" fillId="0" borderId="1" xfId="0" applyFont="1" applyFill="1" applyBorder="1" applyAlignment="1">
      <alignment wrapText="1"/>
    </xf>
    <xf numFmtId="0" fontId="17" fillId="0" borderId="1" xfId="0" applyFont="1" applyFill="1" applyBorder="1" applyAlignment="1">
      <alignment horizontal="left" vertical="top"/>
    </xf>
    <xf numFmtId="0" fontId="15"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19" fillId="0" borderId="1" xfId="0" applyFont="1" applyFill="1" applyBorder="1" applyAlignment="1">
      <alignment horizontal="left" vertical="top"/>
    </xf>
    <xf numFmtId="0" fontId="19" fillId="0" borderId="5" xfId="0" applyFont="1" applyBorder="1" applyAlignment="1">
      <alignment horizontal="left" vertical="top"/>
    </xf>
    <xf numFmtId="2" fontId="2" fillId="4" borderId="1" xfId="13" applyNumberFormat="1" applyFont="1" applyFill="1" applyBorder="1" applyAlignment="1">
      <alignment horizontal="center" vertical="center" wrapText="1"/>
    </xf>
    <xf numFmtId="49" fontId="2" fillId="4" borderId="1" xfId="13" applyNumberFormat="1" applyFont="1" applyFill="1" applyBorder="1" applyAlignment="1">
      <alignment horizontal="center" vertical="center" wrapText="1"/>
    </xf>
    <xf numFmtId="0" fontId="0" fillId="0" borderId="0" xfId="0" applyFill="1"/>
    <xf numFmtId="0" fontId="0" fillId="0" borderId="1" xfId="0" applyBorder="1" applyAlignment="1">
      <alignment horizontal="center"/>
    </xf>
    <xf numFmtId="1" fontId="2" fillId="0" borderId="1" xfId="1" applyNumberFormat="1" applyFont="1" applyFill="1" applyBorder="1" applyAlignment="1">
      <alignment horizontal="center" vertical="center" wrapText="1"/>
    </xf>
    <xf numFmtId="49" fontId="2" fillId="8" borderId="1" xfId="13" applyNumberFormat="1" applyFont="1" applyFill="1" applyBorder="1" applyAlignment="1">
      <alignment horizontal="center" vertical="center" wrapText="1"/>
    </xf>
    <xf numFmtId="49" fontId="3" fillId="8"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wrapText="1"/>
      <protection locked="0"/>
    </xf>
    <xf numFmtId="0" fontId="4" fillId="3" borderId="1" xfId="1" applyFont="1" applyFill="1" applyBorder="1" applyAlignment="1">
      <alignment horizontal="left" vertical="center" wrapText="1"/>
    </xf>
    <xf numFmtId="0" fontId="25" fillId="0" borderId="1" xfId="0" applyFont="1" applyBorder="1"/>
    <xf numFmtId="0" fontId="25" fillId="0" borderId="0" xfId="0" applyFont="1"/>
    <xf numFmtId="0" fontId="7" fillId="0" borderId="1" xfId="0" applyFont="1" applyFill="1" applyBorder="1" applyAlignment="1">
      <alignment horizontal="center"/>
    </xf>
    <xf numFmtId="0" fontId="7" fillId="0" borderId="0" xfId="0" applyFont="1" applyFill="1"/>
    <xf numFmtId="0" fontId="7" fillId="0" borderId="0" xfId="0" applyFont="1" applyFill="1" applyBorder="1" applyAlignment="1">
      <alignment wrapText="1"/>
    </xf>
    <xf numFmtId="0" fontId="7" fillId="0" borderId="0" xfId="0" applyFont="1" applyFill="1" applyAlignment="1">
      <alignment horizontal="center"/>
    </xf>
    <xf numFmtId="2" fontId="7" fillId="0" borderId="1" xfId="0" applyNumberFormat="1" applyFont="1" applyFill="1" applyBorder="1"/>
    <xf numFmtId="0" fontId="7" fillId="0" borderId="1" xfId="0" applyFont="1" applyFill="1" applyBorder="1" applyAlignment="1">
      <alignment horizontal="left"/>
    </xf>
    <xf numFmtId="0" fontId="7" fillId="0" borderId="1" xfId="0" applyFont="1" applyFill="1" applyBorder="1"/>
    <xf numFmtId="2" fontId="7" fillId="0" borderId="0" xfId="0" applyNumberFormat="1" applyFont="1" applyFill="1"/>
    <xf numFmtId="0" fontId="7" fillId="0" borderId="0" xfId="0" applyFont="1" applyFill="1" applyAlignment="1">
      <alignment horizontal="left"/>
    </xf>
    <xf numFmtId="0" fontId="7" fillId="0" borderId="0" xfId="0" applyFont="1" applyFill="1" applyBorder="1" applyAlignment="1">
      <alignment horizontal="left"/>
    </xf>
    <xf numFmtId="0" fontId="26" fillId="0" borderId="1" xfId="0" applyFont="1" applyFill="1" applyBorder="1" applyAlignment="1">
      <alignment wrapText="1"/>
    </xf>
    <xf numFmtId="0" fontId="27" fillId="0" borderId="1" xfId="0" applyFont="1" applyFill="1" applyBorder="1" applyAlignment="1">
      <alignment horizontal="center"/>
    </xf>
    <xf numFmtId="0" fontId="2" fillId="9" borderId="1" xfId="13" applyFont="1" applyFill="1" applyBorder="1" applyAlignment="1">
      <alignment horizontal="center" vertical="center" wrapText="1"/>
    </xf>
    <xf numFmtId="0" fontId="3" fillId="9" borderId="1" xfId="0" applyFont="1" applyFill="1" applyBorder="1"/>
    <xf numFmtId="0" fontId="3" fillId="9" borderId="1" xfId="0" applyFont="1" applyFill="1" applyBorder="1" applyAlignment="1">
      <alignment wrapText="1"/>
    </xf>
    <xf numFmtId="0" fontId="28" fillId="0" borderId="1" xfId="0" applyFont="1" applyFill="1" applyBorder="1" applyAlignment="1">
      <alignment horizontal="left" vertical="top"/>
    </xf>
    <xf numFmtId="0" fontId="28" fillId="0" borderId="1" xfId="0" applyFont="1" applyFill="1" applyBorder="1" applyAlignment="1">
      <alignment horizontal="left" vertical="top" wrapText="1"/>
    </xf>
    <xf numFmtId="0" fontId="31" fillId="0" borderId="1" xfId="0" applyFont="1" applyBorder="1"/>
    <xf numFmtId="0" fontId="7" fillId="0" borderId="1" xfId="0" applyFont="1" applyFill="1" applyBorder="1" applyAlignment="1">
      <alignment horizontal="center" wrapText="1"/>
    </xf>
    <xf numFmtId="0" fontId="19" fillId="0" borderId="1" xfId="0" applyFont="1" applyFill="1" applyBorder="1" applyAlignment="1">
      <alignment horizontal="left" vertical="top" wrapText="1"/>
    </xf>
    <xf numFmtId="49" fontId="6" fillId="8" borderId="1" xfId="1" applyNumberFormat="1" applyFont="1" applyFill="1" applyBorder="1" applyAlignment="1">
      <alignment horizontal="center" vertical="center" wrapText="1"/>
    </xf>
    <xf numFmtId="0" fontId="2" fillId="9" borderId="1" xfId="13" applyFont="1" applyFill="1" applyBorder="1" applyAlignment="1">
      <alignment horizontal="left" vertical="center" wrapText="1"/>
    </xf>
    <xf numFmtId="0" fontId="33" fillId="0" borderId="1" xfId="0" applyFont="1" applyFill="1" applyBorder="1" applyAlignment="1">
      <alignment wrapText="1"/>
    </xf>
    <xf numFmtId="0" fontId="21" fillId="0" borderId="0" xfId="0" applyFont="1" applyFill="1"/>
    <xf numFmtId="0" fontId="21" fillId="0" borderId="0" xfId="0" applyFont="1" applyFill="1" applyAlignment="1">
      <alignment horizontal="center"/>
    </xf>
    <xf numFmtId="0" fontId="7" fillId="4" borderId="1" xfId="0" applyFont="1" applyFill="1" applyBorder="1" applyAlignment="1">
      <alignment wrapText="1"/>
    </xf>
    <xf numFmtId="2" fontId="2" fillId="0" borderId="1" xfId="0" applyNumberFormat="1" applyFont="1" applyFill="1" applyBorder="1" applyAlignment="1">
      <alignment horizontal="center" vertical="center" wrapText="1"/>
    </xf>
    <xf numFmtId="0" fontId="25" fillId="9" borderId="0" xfId="0" applyFont="1" applyFill="1"/>
    <xf numFmtId="0" fontId="25" fillId="9" borderId="1" xfId="0" applyFont="1" applyFill="1" applyBorder="1"/>
    <xf numFmtId="49" fontId="2" fillId="0" borderId="1" xfId="0" applyNumberFormat="1" applyFont="1" applyFill="1" applyBorder="1" applyAlignment="1">
      <alignment horizontal="left" vertical="center" wrapText="1"/>
    </xf>
    <xf numFmtId="0" fontId="24" fillId="0" borderId="1" xfId="0" applyFont="1" applyFill="1" applyBorder="1" applyAlignment="1">
      <alignment wrapText="1"/>
    </xf>
    <xf numFmtId="0" fontId="35" fillId="0" borderId="1" xfId="13" applyFont="1" applyFill="1" applyBorder="1" applyAlignment="1">
      <alignment horizontal="center" vertical="center" wrapText="1"/>
    </xf>
    <xf numFmtId="0" fontId="35" fillId="0" borderId="1" xfId="13" applyFont="1" applyFill="1" applyBorder="1" applyAlignment="1">
      <alignment horizontal="left" vertical="center" wrapText="1"/>
    </xf>
    <xf numFmtId="0" fontId="7" fillId="0" borderId="0" xfId="0" applyFont="1"/>
    <xf numFmtId="2" fontId="2" fillId="4" borderId="1"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4" borderId="1" xfId="0" applyFont="1" applyFill="1" applyBorder="1" applyAlignment="1">
      <alignment horizontal="left" vertical="center" wrapText="1"/>
    </xf>
    <xf numFmtId="44" fontId="7" fillId="0" borderId="0" xfId="0" applyNumberFormat="1" applyFont="1" applyFill="1"/>
    <xf numFmtId="0" fontId="38" fillId="11" borderId="13" xfId="26" applyFill="1" applyBorder="1" applyAlignment="1" applyProtection="1">
      <alignment horizontal="right" wrapText="1"/>
    </xf>
    <xf numFmtId="0" fontId="37" fillId="11" borderId="14" xfId="0" applyFont="1" applyFill="1" applyBorder="1"/>
    <xf numFmtId="0" fontId="38" fillId="11" borderId="15" xfId="26" applyFill="1" applyBorder="1" applyAlignment="1" applyProtection="1">
      <alignment horizontal="right" wrapText="1"/>
    </xf>
    <xf numFmtId="0" fontId="37" fillId="11" borderId="16" xfId="0" applyFont="1" applyFill="1" applyBorder="1"/>
    <xf numFmtId="0" fontId="38" fillId="11" borderId="17" xfId="26" applyFill="1" applyBorder="1" applyAlignment="1" applyProtection="1">
      <alignment horizontal="right" wrapText="1"/>
    </xf>
    <xf numFmtId="0" fontId="37" fillId="11" borderId="18" xfId="0" applyFont="1" applyFill="1" applyBorder="1"/>
    <xf numFmtId="0" fontId="38" fillId="12" borderId="13" xfId="26" applyFill="1" applyBorder="1" applyAlignment="1" applyProtection="1">
      <alignment horizontal="right" wrapText="1"/>
    </xf>
    <xf numFmtId="0" fontId="37" fillId="12" borderId="14" xfId="0" applyFont="1" applyFill="1" applyBorder="1"/>
    <xf numFmtId="0" fontId="38" fillId="12" borderId="15" xfId="26" applyFill="1" applyBorder="1" applyAlignment="1" applyProtection="1">
      <alignment horizontal="right" wrapText="1"/>
    </xf>
    <xf numFmtId="0" fontId="37" fillId="12" borderId="16" xfId="0" applyFont="1" applyFill="1" applyBorder="1"/>
    <xf numFmtId="0" fontId="38" fillId="12" borderId="17" xfId="26" applyFill="1" applyBorder="1" applyAlignment="1" applyProtection="1">
      <alignment horizontal="right" wrapText="1"/>
    </xf>
    <xf numFmtId="0" fontId="37" fillId="12" borderId="18" xfId="0" applyFont="1" applyFill="1" applyBorder="1"/>
    <xf numFmtId="0" fontId="38" fillId="12" borderId="9" xfId="26" applyFill="1" applyBorder="1" applyAlignment="1" applyProtection="1">
      <alignment horizontal="center" vertical="center" wrapText="1"/>
    </xf>
    <xf numFmtId="0" fontId="38" fillId="12" borderId="19" xfId="26" applyFill="1" applyBorder="1" applyAlignment="1" applyProtection="1">
      <alignment horizontal="right" wrapText="1"/>
    </xf>
    <xf numFmtId="0" fontId="37" fillId="12" borderId="20" xfId="0" applyFont="1" applyFill="1" applyBorder="1"/>
    <xf numFmtId="0" fontId="37" fillId="12" borderId="9" xfId="0" applyFont="1" applyFill="1" applyBorder="1" applyAlignment="1">
      <alignment wrapText="1"/>
    </xf>
    <xf numFmtId="0" fontId="37" fillId="12" borderId="9" xfId="0" applyFont="1" applyFill="1" applyBorder="1" applyAlignment="1">
      <alignment horizontal="center" wrapText="1"/>
    </xf>
    <xf numFmtId="0" fontId="38" fillId="11" borderId="9" xfId="26" applyFill="1" applyBorder="1" applyAlignment="1" applyProtection="1">
      <alignment horizontal="center" vertical="center" wrapText="1"/>
    </xf>
    <xf numFmtId="0" fontId="38" fillId="11" borderId="19" xfId="26" applyFill="1" applyBorder="1" applyAlignment="1" applyProtection="1">
      <alignment horizontal="right" wrapText="1"/>
    </xf>
    <xf numFmtId="0" fontId="37" fillId="11" borderId="20" xfId="0" applyFont="1" applyFill="1" applyBorder="1"/>
    <xf numFmtId="0" fontId="37" fillId="11" borderId="9" xfId="0" applyFont="1" applyFill="1" applyBorder="1" applyAlignment="1">
      <alignment wrapText="1"/>
    </xf>
    <xf numFmtId="0" fontId="37" fillId="11" borderId="9" xfId="0" applyFont="1" applyFill="1" applyBorder="1" applyAlignment="1">
      <alignment horizontal="center" wrapText="1"/>
    </xf>
    <xf numFmtId="0" fontId="38" fillId="13" borderId="9" xfId="26" applyFill="1" applyBorder="1" applyAlignment="1" applyProtection="1">
      <alignment horizontal="center" vertical="center" wrapText="1"/>
    </xf>
    <xf numFmtId="0" fontId="38" fillId="13" borderId="19" xfId="26" applyFill="1" applyBorder="1" applyAlignment="1" applyProtection="1">
      <alignment horizontal="right" wrapText="1"/>
    </xf>
    <xf numFmtId="0" fontId="37" fillId="13" borderId="20" xfId="0" applyFont="1" applyFill="1" applyBorder="1"/>
    <xf numFmtId="0" fontId="37" fillId="13" borderId="9" xfId="0" applyFont="1" applyFill="1" applyBorder="1" applyAlignment="1">
      <alignment wrapText="1"/>
    </xf>
    <xf numFmtId="0" fontId="37" fillId="13" borderId="9" xfId="0" applyFont="1" applyFill="1" applyBorder="1" applyAlignment="1">
      <alignment horizont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14" fontId="10" fillId="0" borderId="1" xfId="0" applyNumberFormat="1" applyFont="1" applyFill="1" applyBorder="1" applyAlignment="1">
      <alignment wrapText="1"/>
    </xf>
    <xf numFmtId="0" fontId="7" fillId="0" borderId="1" xfId="0" applyFont="1" applyFill="1" applyBorder="1" applyAlignment="1">
      <alignment horizontal="left" wrapText="1"/>
    </xf>
    <xf numFmtId="0" fontId="4" fillId="7" borderId="1" xfId="1" applyFont="1" applyFill="1" applyBorder="1" applyAlignment="1">
      <alignment horizontal="center" vertical="center" wrapText="1"/>
    </xf>
    <xf numFmtId="2" fontId="4" fillId="7" borderId="1" xfId="1" applyNumberFormat="1" applyFont="1" applyFill="1" applyBorder="1" applyAlignment="1">
      <alignment horizontal="center" vertical="center" wrapText="1"/>
    </xf>
    <xf numFmtId="0" fontId="29" fillId="0" borderId="0" xfId="0" applyFont="1"/>
    <xf numFmtId="0" fontId="2" fillId="4" borderId="1" xfId="2"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49" fontId="2" fillId="4" borderId="1" xfId="2" applyNumberFormat="1" applyFont="1" applyFill="1" applyBorder="1" applyAlignment="1">
      <alignment horizontal="center" vertical="center" wrapText="1"/>
    </xf>
    <xf numFmtId="2" fontId="35" fillId="0" borderId="1" xfId="0" applyNumberFormat="1" applyFont="1" applyFill="1" applyBorder="1" applyAlignment="1">
      <alignment horizontal="center" vertical="center" wrapText="1"/>
    </xf>
    <xf numFmtId="49" fontId="35"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1" applyFont="1" applyFill="1" applyBorder="1" applyAlignment="1">
      <alignment horizontal="left" vertical="center" wrapText="1"/>
    </xf>
    <xf numFmtId="0" fontId="2" fillId="0" borderId="1" xfId="0" applyFont="1" applyFill="1" applyBorder="1" applyAlignment="1">
      <alignment horizontal="center" vertical="center"/>
    </xf>
    <xf numFmtId="14" fontId="7" fillId="4" borderId="1" xfId="0" applyNumberFormat="1" applyFont="1" applyFill="1" applyBorder="1" applyAlignment="1">
      <alignment wrapText="1"/>
    </xf>
    <xf numFmtId="0" fontId="2" fillId="0" borderId="7" xfId="0" applyFont="1" applyFill="1" applyBorder="1" applyAlignment="1" applyProtection="1">
      <alignment horizontal="center" vertical="center" wrapText="1"/>
      <protection locked="0"/>
    </xf>
    <xf numFmtId="2" fontId="2" fillId="0" borderId="7"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13"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39" fillId="0" borderId="1" xfId="0" applyFont="1" applyFill="1" applyBorder="1" applyAlignment="1">
      <alignment wrapText="1"/>
    </xf>
    <xf numFmtId="0" fontId="2" fillId="0" borderId="2" xfId="13" applyFont="1" applyFill="1" applyBorder="1" applyAlignment="1">
      <alignment horizontal="left" vertical="center" wrapText="1"/>
    </xf>
    <xf numFmtId="0" fontId="2" fillId="0" borderId="5" xfId="0" applyFont="1" applyFill="1" applyBorder="1" applyAlignment="1" applyProtection="1">
      <alignment horizontal="center" vertical="center" wrapText="1"/>
      <protection locked="0"/>
    </xf>
    <xf numFmtId="2" fontId="2" fillId="0" borderId="5"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13" applyFont="1" applyFill="1" applyBorder="1" applyAlignment="1">
      <alignment horizontal="left" vertical="center" wrapText="1"/>
    </xf>
    <xf numFmtId="2" fontId="39" fillId="0" borderId="1" xfId="0" applyNumberFormat="1" applyFont="1" applyFill="1" applyBorder="1" applyAlignment="1">
      <alignment horizontal="center"/>
    </xf>
    <xf numFmtId="0" fontId="39" fillId="0" borderId="1" xfId="0" applyFont="1" applyFill="1" applyBorder="1" applyAlignment="1">
      <alignment horizontal="center"/>
    </xf>
    <xf numFmtId="0" fontId="39" fillId="0" borderId="1" xfId="0" applyFont="1" applyFill="1" applyBorder="1" applyAlignment="1">
      <alignment horizontal="left" wrapText="1"/>
    </xf>
    <xf numFmtId="0" fontId="39" fillId="0" borderId="1" xfId="0" applyFont="1" applyFill="1" applyBorder="1" applyAlignment="1">
      <alignment horizontal="left"/>
    </xf>
    <xf numFmtId="0" fontId="2" fillId="0" borderId="2" xfId="1" applyFont="1" applyFill="1" applyBorder="1" applyAlignment="1">
      <alignment horizontal="left" vertical="center" wrapText="1"/>
    </xf>
    <xf numFmtId="15" fontId="39" fillId="0" borderId="1" xfId="0" applyNumberFormat="1" applyFont="1" applyFill="1" applyBorder="1" applyAlignment="1">
      <alignment wrapText="1"/>
    </xf>
    <xf numFmtId="14" fontId="39" fillId="0" borderId="1" xfId="0" applyNumberFormat="1" applyFont="1" applyFill="1" applyBorder="1" applyAlignment="1">
      <alignment wrapText="1"/>
    </xf>
    <xf numFmtId="0" fontId="2" fillId="0" borderId="2" xfId="0" applyFont="1" applyFill="1" applyBorder="1" applyAlignment="1">
      <alignment horizontal="left" vertical="center"/>
    </xf>
    <xf numFmtId="49" fontId="2" fillId="0" borderId="1" xfId="13" applyNumberFormat="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7" xfId="13"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1" xfId="0" applyFont="1" applyFill="1" applyBorder="1" applyAlignment="1">
      <alignment wrapText="1"/>
    </xf>
    <xf numFmtId="0" fontId="1" fillId="0" borderId="3" xfId="0" applyFont="1" applyFill="1" applyBorder="1"/>
    <xf numFmtId="0" fontId="39" fillId="0" borderId="1" xfId="0" applyFont="1" applyFill="1" applyBorder="1"/>
    <xf numFmtId="2" fontId="39" fillId="0" borderId="1" xfId="0" applyNumberFormat="1" applyFont="1" applyFill="1" applyBorder="1"/>
    <xf numFmtId="0" fontId="39" fillId="0" borderId="1" xfId="0" applyFont="1" applyFill="1" applyBorder="1" applyAlignment="1">
      <alignment horizontal="center" vertical="center"/>
    </xf>
    <xf numFmtId="1" fontId="2" fillId="0" borderId="1" xfId="13" applyNumberFormat="1" applyFont="1" applyFill="1" applyBorder="1" applyAlignment="1">
      <alignment horizontal="center" vertical="center" wrapText="1"/>
    </xf>
    <xf numFmtId="49" fontId="2" fillId="0" borderId="1" xfId="2" applyNumberFormat="1" applyFont="1" applyFill="1" applyBorder="1" applyAlignment="1">
      <alignment horizontal="center" vertical="center" wrapText="1"/>
    </xf>
    <xf numFmtId="2" fontId="39" fillId="0" borderId="1" xfId="0" applyNumberFormat="1" applyFont="1" applyFill="1" applyBorder="1" applyAlignment="1">
      <alignment horizontal="center" vertical="center"/>
    </xf>
    <xf numFmtId="2" fontId="39" fillId="0" borderId="1" xfId="0" applyNumberFormat="1" applyFont="1" applyFill="1" applyBorder="1" applyAlignment="1">
      <alignment vertical="center"/>
    </xf>
    <xf numFmtId="0" fontId="1" fillId="0" borderId="1" xfId="0"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vertical="center" wrapText="1"/>
    </xf>
    <xf numFmtId="0" fontId="39" fillId="0" borderId="1" xfId="0" applyFont="1" applyFill="1" applyBorder="1" applyAlignment="1">
      <alignment horizontal="center" wrapText="1"/>
    </xf>
    <xf numFmtId="0" fontId="39" fillId="0"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10" fillId="4" borderId="1" xfId="0" applyFont="1" applyFill="1" applyBorder="1" applyAlignment="1">
      <alignment wrapText="1"/>
    </xf>
    <xf numFmtId="0" fontId="0" fillId="4" borderId="1" xfId="0" applyFill="1" applyBorder="1" applyAlignment="1">
      <alignment wrapText="1"/>
    </xf>
    <xf numFmtId="0" fontId="0" fillId="4" borderId="1" xfId="0" applyFill="1" applyBorder="1" applyAlignment="1">
      <alignment horizontal="center" wrapText="1"/>
    </xf>
    <xf numFmtId="2"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xf>
    <xf numFmtId="14" fontId="33" fillId="4" borderId="1" xfId="0" applyNumberFormat="1" applyFont="1" applyFill="1" applyBorder="1" applyAlignment="1">
      <alignment wrapText="1"/>
    </xf>
    <xf numFmtId="49" fontId="3" fillId="4" borderId="1" xfId="0" applyNumberFormat="1" applyFont="1" applyFill="1" applyBorder="1" applyAlignment="1">
      <alignment horizontal="center" vertical="center"/>
    </xf>
    <xf numFmtId="14" fontId="24" fillId="4" borderId="1" xfId="0" applyNumberFormat="1" applyFont="1" applyFill="1" applyBorder="1" applyAlignment="1">
      <alignment wrapText="1"/>
    </xf>
    <xf numFmtId="0" fontId="0" fillId="4" borderId="1" xfId="0" applyFill="1" applyBorder="1"/>
    <xf numFmtId="15" fontId="8" fillId="4" borderId="1" xfId="0" applyNumberFormat="1" applyFont="1" applyFill="1" applyBorder="1" applyAlignment="1">
      <alignment wrapText="1"/>
    </xf>
    <xf numFmtId="15" fontId="0" fillId="4" borderId="1" xfId="0" applyNumberFormat="1" applyFill="1" applyBorder="1" applyAlignment="1">
      <alignment wrapText="1"/>
    </xf>
    <xf numFmtId="0" fontId="8" fillId="4" borderId="1" xfId="0" applyFont="1" applyFill="1" applyBorder="1" applyAlignment="1">
      <alignment wrapText="1"/>
    </xf>
    <xf numFmtId="2" fontId="2" fillId="4" borderId="1" xfId="2" applyNumberFormat="1" applyFont="1" applyFill="1" applyBorder="1" applyAlignment="1">
      <alignment horizontal="center" vertical="center" wrapText="1"/>
    </xf>
    <xf numFmtId="0" fontId="2" fillId="4" borderId="1" xfId="2" applyFont="1" applyFill="1" applyBorder="1" applyAlignment="1">
      <alignment horizontal="left" vertical="center" wrapText="1"/>
    </xf>
    <xf numFmtId="14" fontId="10" fillId="4" borderId="1" xfId="0" applyNumberFormat="1" applyFont="1" applyFill="1" applyBorder="1" applyAlignment="1">
      <alignment wrapText="1"/>
    </xf>
    <xf numFmtId="49" fontId="6" fillId="4" borderId="1" xfId="1" applyNumberFormat="1" applyFont="1" applyFill="1" applyBorder="1" applyAlignment="1">
      <alignment horizontal="center" vertical="center" wrapText="1"/>
    </xf>
    <xf numFmtId="0" fontId="24" fillId="4" borderId="1" xfId="0" applyFont="1" applyFill="1" applyBorder="1" applyAlignment="1">
      <alignment wrapText="1"/>
    </xf>
    <xf numFmtId="0" fontId="7" fillId="10" borderId="1" xfId="0" applyFont="1" applyFill="1" applyBorder="1" applyAlignment="1">
      <alignment wrapText="1"/>
    </xf>
    <xf numFmtId="15" fontId="22" fillId="4" borderId="1" xfId="0" applyNumberFormat="1" applyFont="1" applyFill="1" applyBorder="1" applyAlignment="1">
      <alignment wrapText="1"/>
    </xf>
    <xf numFmtId="0" fontId="18" fillId="0" borderId="1" xfId="0" applyFont="1" applyFill="1" applyBorder="1" applyAlignment="1">
      <alignment horizontal="left" vertical="top"/>
    </xf>
    <xf numFmtId="0" fontId="7" fillId="0" borderId="1" xfId="0" applyFont="1" applyFill="1" applyBorder="1" applyAlignment="1">
      <alignment horizontal="center" vertical="center"/>
    </xf>
    <xf numFmtId="2" fontId="36" fillId="4" borderId="1" xfId="1"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left" wrapText="1"/>
    </xf>
    <xf numFmtId="0" fontId="19" fillId="4" borderId="1" xfId="0" applyFont="1" applyFill="1" applyBorder="1" applyAlignment="1">
      <alignment wrapText="1"/>
    </xf>
    <xf numFmtId="0" fontId="9" fillId="4" borderId="0" xfId="0" applyFont="1" applyFill="1" applyAlignment="1">
      <alignment wrapText="1"/>
    </xf>
    <xf numFmtId="0" fontId="0" fillId="4" borderId="1" xfId="0" applyFill="1" applyBorder="1" applyAlignment="1">
      <alignment horizontal="left" wrapText="1"/>
    </xf>
    <xf numFmtId="0" fontId="3" fillId="4" borderId="1" xfId="13" applyFont="1" applyFill="1" applyBorder="1" applyAlignment="1">
      <alignment horizontal="center" vertical="center" wrapText="1"/>
    </xf>
    <xf numFmtId="49" fontId="3" fillId="4" borderId="1" xfId="13" applyNumberFormat="1" applyFont="1" applyFill="1" applyBorder="1" applyAlignment="1">
      <alignment horizontal="center" vertical="center" wrapText="1"/>
    </xf>
    <xf numFmtId="15" fontId="33" fillId="4" borderId="1" xfId="0" applyNumberFormat="1" applyFont="1" applyFill="1" applyBorder="1" applyAlignment="1">
      <alignment wrapText="1"/>
    </xf>
    <xf numFmtId="0" fontId="33" fillId="4" borderId="1" xfId="0" applyFont="1" applyFill="1" applyBorder="1" applyAlignment="1">
      <alignment wrapText="1"/>
    </xf>
    <xf numFmtId="15" fontId="40" fillId="0" borderId="1" xfId="0" applyNumberFormat="1" applyFont="1" applyFill="1" applyBorder="1" applyAlignment="1">
      <alignment wrapText="1"/>
    </xf>
    <xf numFmtId="0" fontId="23" fillId="4" borderId="1" xfId="0" applyFont="1" applyFill="1" applyBorder="1" applyAlignment="1">
      <alignment horizontal="left" vertical="center"/>
    </xf>
    <xf numFmtId="0" fontId="23" fillId="4" borderId="1" xfId="2" applyFont="1" applyFill="1" applyBorder="1" applyAlignment="1">
      <alignment horizontal="center" vertical="center" wrapText="1"/>
    </xf>
    <xf numFmtId="0" fontId="23" fillId="4" borderId="1" xfId="2" applyFont="1" applyFill="1" applyBorder="1" applyAlignment="1">
      <alignment horizontal="left" vertical="center" wrapText="1"/>
    </xf>
    <xf numFmtId="0" fontId="2" fillId="0" borderId="1" xfId="2" applyFont="1" applyFill="1" applyBorder="1" applyAlignment="1">
      <alignment horizontal="left" vertical="center" wrapText="1"/>
    </xf>
    <xf numFmtId="0" fontId="0" fillId="4" borderId="1" xfId="0" applyFill="1" applyBorder="1" applyAlignment="1">
      <alignment horizontal="center"/>
    </xf>
    <xf numFmtId="0" fontId="0" fillId="4" borderId="0" xfId="0" applyFill="1" applyAlignment="1">
      <alignment horizontal="left" wrapText="1"/>
    </xf>
    <xf numFmtId="0" fontId="28" fillId="0" borderId="1" xfId="0" applyFont="1" applyFill="1" applyBorder="1" applyAlignment="1">
      <alignment wrapText="1"/>
    </xf>
    <xf numFmtId="2" fontId="34" fillId="0" borderId="1" xfId="1" applyNumberFormat="1" applyFont="1" applyFill="1" applyBorder="1" applyAlignment="1">
      <alignment horizontal="center" vertical="center" wrapText="1"/>
    </xf>
    <xf numFmtId="2" fontId="34"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41" fillId="0" borderId="1" xfId="0" applyFont="1" applyFill="1" applyBorder="1" applyAlignment="1">
      <alignment wrapText="1"/>
    </xf>
    <xf numFmtId="2" fontId="0" fillId="0" borderId="1" xfId="0" applyNumberFormat="1" applyFont="1" applyFill="1" applyBorder="1"/>
    <xf numFmtId="2" fontId="0" fillId="0" borderId="0" xfId="0" applyNumberFormat="1" applyFont="1" applyFill="1"/>
    <xf numFmtId="0" fontId="0" fillId="0" borderId="0" xfId="0" applyFont="1" applyFill="1"/>
    <xf numFmtId="0" fontId="3" fillId="0" borderId="1" xfId="13" applyFont="1" applyFill="1" applyBorder="1" applyAlignment="1">
      <alignment horizontal="center" vertical="center" wrapText="1"/>
    </xf>
    <xf numFmtId="0" fontId="3" fillId="0" borderId="1" xfId="13" applyFont="1" applyFill="1" applyBorder="1" applyAlignment="1">
      <alignment horizontal="left" vertical="center" wrapText="1"/>
    </xf>
    <xf numFmtId="2" fontId="0" fillId="0" borderId="1" xfId="0" applyNumberFormat="1" applyFont="1" applyFill="1" applyBorder="1" applyAlignment="1">
      <alignment horizontal="center"/>
    </xf>
    <xf numFmtId="0" fontId="0" fillId="0" borderId="1" xfId="0" applyFont="1" applyFill="1" applyBorder="1" applyAlignment="1">
      <alignment horizontal="center"/>
    </xf>
    <xf numFmtId="0" fontId="0" fillId="0" borderId="1" xfId="0" applyFont="1" applyFill="1" applyBorder="1" applyAlignment="1">
      <alignment horizontal="left" wrapText="1"/>
    </xf>
    <xf numFmtId="0" fontId="0" fillId="0" borderId="1" xfId="0" applyFont="1" applyFill="1" applyBorder="1" applyAlignment="1">
      <alignment wrapText="1"/>
    </xf>
    <xf numFmtId="0" fontId="0" fillId="0" borderId="1" xfId="0" applyFont="1" applyFill="1" applyBorder="1"/>
    <xf numFmtId="0" fontId="0" fillId="0" borderId="1" xfId="0" applyFont="1" applyFill="1" applyBorder="1" applyAlignment="1">
      <alignment horizontal="center" wrapText="1"/>
    </xf>
    <xf numFmtId="0" fontId="3" fillId="0" borderId="1" xfId="2"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14" fontId="0" fillId="0" borderId="1" xfId="0" applyNumberFormat="1" applyFont="1" applyFill="1" applyBorder="1" applyAlignment="1">
      <alignment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2" fontId="3" fillId="0" borderId="1" xfId="1" applyNumberFormat="1" applyFont="1" applyFill="1" applyBorder="1" applyAlignment="1">
      <alignment horizontal="center" vertical="center" wrapText="1"/>
    </xf>
    <xf numFmtId="0" fontId="0" fillId="0" borderId="1" xfId="0" applyFont="1" applyFill="1" applyBorder="1" applyAlignment="1">
      <alignment horizontal="left"/>
    </xf>
    <xf numFmtId="0" fontId="44" fillId="0" borderId="1" xfId="0" applyFont="1" applyFill="1" applyBorder="1" applyAlignment="1">
      <alignment wrapText="1"/>
    </xf>
    <xf numFmtId="2" fontId="3" fillId="0" borderId="1" xfId="13" applyNumberFormat="1" applyFont="1" applyFill="1" applyBorder="1" applyAlignment="1">
      <alignment horizontal="center" vertical="center" wrapText="1"/>
    </xf>
    <xf numFmtId="0" fontId="43" fillId="0" borderId="1" xfId="0" applyFont="1" applyFill="1" applyBorder="1" applyAlignment="1">
      <alignment wrapText="1"/>
    </xf>
    <xf numFmtId="15" fontId="0" fillId="0" borderId="1" xfId="0" applyNumberFormat="1" applyFont="1" applyFill="1" applyBorder="1" applyAlignment="1">
      <alignment wrapText="1"/>
    </xf>
    <xf numFmtId="0" fontId="15" fillId="0" borderId="1" xfId="0" applyFont="1" applyFill="1" applyBorder="1" applyAlignment="1">
      <alignment wrapText="1"/>
    </xf>
    <xf numFmtId="2" fontId="0" fillId="0" borderId="1" xfId="0" applyNumberFormat="1" applyFont="1" applyFill="1" applyBorder="1" applyAlignment="1">
      <alignment horizontal="center" vertical="center"/>
    </xf>
    <xf numFmtId="15" fontId="15" fillId="0" borderId="1" xfId="0" applyNumberFormat="1" applyFont="1" applyFill="1" applyBorder="1" applyAlignment="1">
      <alignment wrapText="1"/>
    </xf>
    <xf numFmtId="0" fontId="3" fillId="0" borderId="2" xfId="13"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2" fontId="3" fillId="0" borderId="1" xfId="2" applyNumberFormat="1" applyFont="1" applyFill="1" applyBorder="1" applyAlignment="1">
      <alignment horizontal="center" vertical="center" wrapText="1"/>
    </xf>
    <xf numFmtId="2" fontId="3" fillId="0" borderId="1" xfId="0" applyNumberFormat="1" applyFont="1" applyFill="1" applyBorder="1" applyAlignment="1" applyProtection="1">
      <alignment horizontal="center" vertical="center" wrapText="1"/>
      <protection locked="0"/>
    </xf>
    <xf numFmtId="0" fontId="0" fillId="0" borderId="0" xfId="0" applyFont="1" applyFill="1" applyAlignment="1">
      <alignment horizontal="center"/>
    </xf>
    <xf numFmtId="1" fontId="0" fillId="0" borderId="1" xfId="0" applyNumberFormat="1" applyFont="1" applyFill="1" applyBorder="1" applyAlignment="1">
      <alignment horizontal="center"/>
    </xf>
    <xf numFmtId="0" fontId="43" fillId="0" borderId="1" xfId="0" applyFont="1" applyFill="1" applyBorder="1"/>
    <xf numFmtId="0" fontId="43" fillId="0" borderId="1" xfId="0" applyFont="1" applyFill="1" applyBorder="1" applyAlignment="1">
      <alignment horizontal="left" wrapText="1"/>
    </xf>
    <xf numFmtId="1" fontId="3" fillId="0" borderId="1" xfId="1" applyNumberFormat="1" applyFont="1" applyFill="1" applyBorder="1" applyAlignment="1">
      <alignment horizontal="center" vertical="center" wrapText="1"/>
    </xf>
    <xf numFmtId="0" fontId="0" fillId="0" borderId="1" xfId="0" applyNumberFormat="1" applyFont="1" applyFill="1" applyBorder="1" applyAlignment="1">
      <alignment wrapText="1"/>
    </xf>
    <xf numFmtId="49" fontId="3" fillId="0" borderId="0" xfId="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xf>
    <xf numFmtId="0" fontId="0" fillId="0" borderId="0" xfId="0" applyFont="1" applyFill="1" applyBorder="1" applyAlignment="1">
      <alignment horizontal="center"/>
    </xf>
    <xf numFmtId="0" fontId="0" fillId="0" borderId="0" xfId="0" applyFont="1" applyFill="1" applyBorder="1" applyAlignment="1">
      <alignment horizontal="left" wrapText="1"/>
    </xf>
    <xf numFmtId="0" fontId="43" fillId="0" borderId="0" xfId="0" applyFont="1" applyFill="1" applyBorder="1" applyAlignment="1">
      <alignment wrapText="1"/>
    </xf>
    <xf numFmtId="0" fontId="0" fillId="0" borderId="0" xfId="0" applyFont="1" applyFill="1" applyBorder="1" applyAlignment="1">
      <alignment wrapText="1"/>
    </xf>
    <xf numFmtId="2" fontId="0" fillId="0" borderId="0" xfId="0" applyNumberFormat="1" applyFont="1" applyFill="1" applyAlignment="1">
      <alignment horizontal="center"/>
    </xf>
    <xf numFmtId="0" fontId="0" fillId="0" borderId="0" xfId="0" applyFont="1" applyFill="1" applyAlignment="1">
      <alignment horizontal="left"/>
    </xf>
    <xf numFmtId="0" fontId="0" fillId="0" borderId="0" xfId="0" applyFont="1" applyFill="1" applyBorder="1" applyAlignment="1">
      <alignment horizontal="left"/>
    </xf>
    <xf numFmtId="0" fontId="45" fillId="0" borderId="1" xfId="0" applyFont="1" applyFill="1" applyBorder="1" applyAlignment="1">
      <alignment wrapText="1"/>
    </xf>
    <xf numFmtId="0" fontId="0" fillId="0" borderId="1" xfId="0" applyFill="1" applyBorder="1" applyAlignment="1">
      <alignment horizontal="center" vertical="center"/>
    </xf>
    <xf numFmtId="0" fontId="0" fillId="0" borderId="1" xfId="0" applyFill="1" applyBorder="1" applyAlignment="1">
      <alignment horizontal="center" wrapText="1"/>
    </xf>
    <xf numFmtId="0" fontId="0" fillId="0" borderId="1" xfId="0" applyFill="1" applyBorder="1" applyAlignment="1">
      <alignment horizontal="center"/>
    </xf>
    <xf numFmtId="42" fontId="3" fillId="0" borderId="1" xfId="27" applyNumberFormat="1" applyFont="1" applyFill="1" applyBorder="1" applyAlignment="1">
      <alignment horizontal="center" vertical="center"/>
    </xf>
    <xf numFmtId="164" fontId="0" fillId="0" borderId="1" xfId="27" applyNumberFormat="1" applyFont="1" applyFill="1" applyBorder="1"/>
    <xf numFmtId="0" fontId="32" fillId="0" borderId="2" xfId="0" applyFont="1" applyBorder="1" applyAlignment="1">
      <alignment horizontal="left"/>
    </xf>
    <xf numFmtId="0" fontId="32" fillId="0" borderId="3" xfId="0" applyFont="1" applyBorder="1" applyAlignment="1">
      <alignment horizontal="left"/>
    </xf>
    <xf numFmtId="0" fontId="32" fillId="0" borderId="8" xfId="0" applyFont="1" applyBorder="1" applyAlignment="1">
      <alignment horizontal="left"/>
    </xf>
    <xf numFmtId="0" fontId="30" fillId="0" borderId="1" xfId="0" applyFont="1" applyBorder="1" applyAlignment="1">
      <alignment horizontal="center"/>
    </xf>
    <xf numFmtId="0" fontId="31" fillId="0" borderId="1" xfId="0" applyFont="1" applyBorder="1" applyAlignment="1">
      <alignment horizontal="center"/>
    </xf>
    <xf numFmtId="0" fontId="13" fillId="0" borderId="1" xfId="0" applyFont="1" applyBorder="1" applyAlignment="1">
      <alignment horizontal="center"/>
    </xf>
    <xf numFmtId="49" fontId="13" fillId="6" borderId="0" xfId="0" applyNumberFormat="1" applyFont="1" applyFill="1" applyAlignment="1">
      <alignment horizontal="center" wrapText="1"/>
    </xf>
    <xf numFmtId="0" fontId="37" fillId="12" borderId="10" xfId="0" applyFont="1" applyFill="1" applyBorder="1" applyAlignment="1">
      <alignment wrapText="1"/>
    </xf>
    <xf numFmtId="0" fontId="37" fillId="12" borderId="12" xfId="0" applyFont="1" applyFill="1" applyBorder="1" applyAlignment="1">
      <alignment wrapText="1"/>
    </xf>
    <xf numFmtId="0" fontId="38" fillId="11" borderId="10" xfId="26" applyFill="1" applyBorder="1" applyAlignment="1" applyProtection="1">
      <alignment horizontal="center" vertical="center" wrapText="1"/>
    </xf>
    <xf numFmtId="0" fontId="38" fillId="11" borderId="12" xfId="26" applyFill="1" applyBorder="1" applyAlignment="1" applyProtection="1">
      <alignment horizontal="center" vertical="center" wrapText="1"/>
    </xf>
    <xf numFmtId="0" fontId="37" fillId="11" borderId="10" xfId="0" applyFont="1" applyFill="1" applyBorder="1" applyAlignment="1">
      <alignment wrapText="1"/>
    </xf>
    <xf numFmtId="0" fontId="37" fillId="11" borderId="12" xfId="0" applyFont="1" applyFill="1" applyBorder="1" applyAlignment="1">
      <alignment wrapText="1"/>
    </xf>
    <xf numFmtId="0" fontId="37" fillId="11" borderId="10" xfId="0" applyFont="1" applyFill="1" applyBorder="1" applyAlignment="1">
      <alignment horizontal="center" wrapText="1"/>
    </xf>
    <xf numFmtId="0" fontId="37" fillId="11" borderId="12" xfId="0" applyFont="1" applyFill="1" applyBorder="1" applyAlignment="1">
      <alignment horizontal="center" wrapText="1"/>
    </xf>
    <xf numFmtId="0" fontId="37" fillId="12" borderId="10" xfId="0" applyFont="1" applyFill="1" applyBorder="1" applyAlignment="1">
      <alignment horizontal="center" wrapText="1"/>
    </xf>
    <xf numFmtId="0" fontId="37" fillId="12" borderId="12" xfId="0" applyFont="1" applyFill="1" applyBorder="1" applyAlignment="1">
      <alignment horizontal="center" wrapText="1"/>
    </xf>
    <xf numFmtId="0" fontId="37" fillId="11" borderId="11" xfId="0" applyFont="1" applyFill="1" applyBorder="1" applyAlignment="1">
      <alignment horizontal="center" wrapText="1"/>
    </xf>
    <xf numFmtId="0" fontId="37" fillId="11" borderId="11" xfId="0" applyFont="1" applyFill="1" applyBorder="1" applyAlignment="1">
      <alignment wrapText="1"/>
    </xf>
    <xf numFmtId="0" fontId="38" fillId="12" borderId="10" xfId="26" applyFill="1" applyBorder="1" applyAlignment="1" applyProtection="1">
      <alignment horizontal="center" vertical="center" wrapText="1"/>
    </xf>
    <xf numFmtId="0" fontId="38" fillId="12" borderId="12" xfId="26" applyFill="1" applyBorder="1" applyAlignment="1" applyProtection="1">
      <alignment horizontal="center" vertical="center" wrapText="1"/>
    </xf>
    <xf numFmtId="0" fontId="37" fillId="12" borderId="11" xfId="0" applyFont="1" applyFill="1" applyBorder="1" applyAlignment="1">
      <alignment wrapText="1"/>
    </xf>
    <xf numFmtId="0" fontId="37" fillId="12" borderId="11" xfId="0" applyFont="1" applyFill="1" applyBorder="1" applyAlignment="1">
      <alignment horizontal="center" wrapText="1"/>
    </xf>
    <xf numFmtId="0" fontId="38" fillId="11" borderId="11" xfId="26" applyFill="1" applyBorder="1" applyAlignment="1" applyProtection="1">
      <alignment horizontal="center" vertical="center" wrapText="1"/>
    </xf>
    <xf numFmtId="0" fontId="38" fillId="12" borderId="11" xfId="26" applyFill="1" applyBorder="1" applyAlignment="1" applyProtection="1">
      <alignment horizontal="center" vertical="center" wrapText="1"/>
    </xf>
    <xf numFmtId="42" fontId="3" fillId="0" borderId="5" xfId="27"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pplyProtection="1">
      <alignment horizontal="left" vertical="center" wrapText="1"/>
      <protection locked="0"/>
    </xf>
    <xf numFmtId="0" fontId="0" fillId="0" borderId="5" xfId="0" applyFont="1" applyFill="1" applyBorder="1"/>
    <xf numFmtId="164" fontId="0" fillId="0" borderId="5" xfId="27" applyNumberFormat="1" applyFont="1" applyFill="1" applyBorder="1"/>
    <xf numFmtId="0" fontId="0" fillId="0" borderId="21" xfId="0" applyFont="1" applyFill="1" applyBorder="1"/>
    <xf numFmtId="42" fontId="0" fillId="0" borderId="21" xfId="0" applyNumberFormat="1" applyFill="1" applyBorder="1"/>
    <xf numFmtId="0" fontId="0" fillId="0" borderId="22" xfId="0" applyFont="1" applyFill="1" applyBorder="1"/>
    <xf numFmtId="164" fontId="0" fillId="0" borderId="21" xfId="0" applyNumberFormat="1" applyFill="1" applyBorder="1"/>
    <xf numFmtId="42" fontId="46" fillId="0" borderId="23" xfId="27" applyNumberFormat="1" applyFont="1" applyFill="1" applyBorder="1" applyAlignment="1">
      <alignment horizontal="left" vertical="center"/>
    </xf>
    <xf numFmtId="49" fontId="46" fillId="0" borderId="0" xfId="1" applyNumberFormat="1" applyFont="1" applyFill="1" applyBorder="1" applyAlignment="1">
      <alignment horizontal="left" vertical="center" wrapText="1"/>
    </xf>
    <xf numFmtId="0" fontId="0" fillId="0" borderId="0" xfId="0" applyFont="1" applyFill="1" applyBorder="1"/>
    <xf numFmtId="49" fontId="46" fillId="0" borderId="24" xfId="1" applyNumberFormat="1" applyFont="1" applyFill="1" applyBorder="1" applyAlignment="1">
      <alignment horizontal="left" vertical="center" wrapText="1"/>
    </xf>
    <xf numFmtId="49" fontId="46" fillId="0" borderId="25" xfId="1" applyNumberFormat="1" applyFont="1" applyFill="1" applyBorder="1" applyAlignment="1">
      <alignment horizontal="left" vertical="center" wrapText="1"/>
    </xf>
    <xf numFmtId="0" fontId="0" fillId="0" borderId="25" xfId="0" applyNumberFormat="1" applyFont="1" applyFill="1" applyBorder="1"/>
    <xf numFmtId="49" fontId="46" fillId="0" borderId="26" xfId="1" applyNumberFormat="1" applyFont="1" applyFill="1" applyBorder="1" applyAlignment="1">
      <alignment horizontal="left" vertical="center" wrapText="1"/>
    </xf>
    <xf numFmtId="49" fontId="46" fillId="0" borderId="23" xfId="1" applyNumberFormat="1" applyFont="1" applyFill="1" applyBorder="1" applyAlignment="1">
      <alignment horizontal="left" vertical="center" wrapText="1"/>
    </xf>
    <xf numFmtId="42" fontId="0" fillId="0" borderId="21" xfId="0" applyNumberFormat="1" applyFont="1" applyFill="1" applyBorder="1"/>
    <xf numFmtId="0" fontId="29" fillId="3" borderId="27" xfId="0" applyFont="1" applyFill="1" applyBorder="1" applyAlignment="1">
      <alignment horizontal="center" wrapText="1"/>
    </xf>
    <xf numFmtId="2" fontId="29" fillId="3" borderId="28" xfId="0" applyNumberFormat="1" applyFont="1" applyFill="1" applyBorder="1" applyAlignment="1">
      <alignment horizontal="center" wrapText="1"/>
    </xf>
    <xf numFmtId="0" fontId="29" fillId="3" borderId="28" xfId="0" applyFont="1" applyFill="1" applyBorder="1" applyAlignment="1">
      <alignment horizontal="center" wrapText="1"/>
    </xf>
    <xf numFmtId="0" fontId="29" fillId="14" borderId="29" xfId="0" applyFont="1" applyFill="1" applyBorder="1" applyAlignment="1">
      <alignment horizontal="center" wrapText="1"/>
    </xf>
    <xf numFmtId="0" fontId="29" fillId="14" borderId="30" xfId="0" applyFont="1" applyFill="1" applyBorder="1" applyAlignment="1">
      <alignment horizontal="center" wrapText="1"/>
    </xf>
    <xf numFmtId="0" fontId="3" fillId="0" borderId="31" xfId="13" applyFont="1" applyFill="1" applyBorder="1" applyAlignment="1">
      <alignment horizontal="center" vertical="center" wrapText="1"/>
    </xf>
    <xf numFmtId="164" fontId="0" fillId="0" borderId="32" xfId="27" applyNumberFormat="1" applyFont="1" applyFill="1" applyBorder="1"/>
    <xf numFmtId="0" fontId="3" fillId="0" borderId="31" xfId="2" applyFont="1" applyFill="1" applyBorder="1" applyAlignment="1">
      <alignment horizontal="center" vertical="center" wrapText="1"/>
    </xf>
    <xf numFmtId="0" fontId="3" fillId="0" borderId="31" xfId="1" applyFont="1" applyFill="1" applyBorder="1" applyAlignment="1">
      <alignment horizontal="center" vertical="center" wrapText="1"/>
    </xf>
    <xf numFmtId="164" fontId="0" fillId="0" borderId="33" xfId="27" applyNumberFormat="1" applyFont="1" applyFill="1" applyBorder="1"/>
    <xf numFmtId="164" fontId="0" fillId="0" borderId="22" xfId="0" applyNumberFormat="1" applyFill="1" applyBorder="1"/>
    <xf numFmtId="2" fontId="3" fillId="0" borderId="5" xfId="0" applyNumberFormat="1" applyFont="1" applyFill="1" applyBorder="1" applyAlignment="1" applyProtection="1">
      <alignment horizontal="center" vertical="center" wrapText="1"/>
      <protection locked="0"/>
    </xf>
    <xf numFmtId="49" fontId="3" fillId="0" borderId="5" xfId="0" applyNumberFormat="1" applyFont="1" applyFill="1" applyBorder="1" applyAlignment="1">
      <alignment horizontal="center" vertical="center"/>
    </xf>
    <xf numFmtId="2" fontId="0" fillId="0" borderId="23" xfId="0" applyNumberFormat="1" applyFont="1" applyFill="1" applyBorder="1" applyAlignment="1">
      <alignment horizontal="center" vertical="center"/>
    </xf>
    <xf numFmtId="2" fontId="0" fillId="0" borderId="21" xfId="0" applyNumberFormat="1" applyFont="1" applyFill="1" applyBorder="1" applyAlignment="1">
      <alignment horizontal="center" vertical="center"/>
    </xf>
    <xf numFmtId="2" fontId="0" fillId="0" borderId="22" xfId="0" applyNumberFormat="1" applyFont="1" applyFill="1" applyBorder="1" applyAlignment="1">
      <alignment horizontal="center" vertical="center"/>
    </xf>
  </cellXfs>
  <cellStyles count="28">
    <cellStyle name="Hipervínculo" xfId="26" builtinId="8"/>
    <cellStyle name="Moneda" xfId="27" builtinId="4"/>
    <cellStyle name="Normal" xfId="0" builtinId="0"/>
    <cellStyle name="Normal 2" xfId="1"/>
    <cellStyle name="Normal 2 10" xfId="10"/>
    <cellStyle name="Normal 2 10 2" xfId="22"/>
    <cellStyle name="Normal 2 11" xfId="11"/>
    <cellStyle name="Normal 2 11 2" xfId="23"/>
    <cellStyle name="Normal 2 12" xfId="12"/>
    <cellStyle name="Normal 2 12 2" xfId="24"/>
    <cellStyle name="Normal 2 2" xfId="2"/>
    <cellStyle name="Normal 2 2 2" xfId="14"/>
    <cellStyle name="Normal 2 3" xfId="3"/>
    <cellStyle name="Normal 2 3 2" xfId="15"/>
    <cellStyle name="Normal 2 4" xfId="4"/>
    <cellStyle name="Normal 2 4 2" xfId="16"/>
    <cellStyle name="Normal 2 5" xfId="5"/>
    <cellStyle name="Normal 2 5 2" xfId="17"/>
    <cellStyle name="Normal 2 6" xfId="6"/>
    <cellStyle name="Normal 2 6 2" xfId="18"/>
    <cellStyle name="Normal 2 7" xfId="7"/>
    <cellStyle name="Normal 2 7 2" xfId="19"/>
    <cellStyle name="Normal 2 8" xfId="8"/>
    <cellStyle name="Normal 2 8 2" xfId="20"/>
    <cellStyle name="Normal 2 9" xfId="9"/>
    <cellStyle name="Normal 2 9 2" xfId="21"/>
    <cellStyle name="Normal 3" xfId="13"/>
    <cellStyle name="Normal 3 2" xfId="25"/>
  </cellStyles>
  <dxfs count="0"/>
  <tableStyles count="0" defaultTableStyle="TableStyleMedium9" defaultPivotStyle="PivotStyleLight16"/>
  <colors>
    <mruColors>
      <color rgb="FF0000FF"/>
      <color rgb="FF3B20DE"/>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hyperlink" Target="https://cartera.bancolombia.com.co/padminfo/pabogados/informabogado1.php?consdemand=94736" TargetMode="External"/><Relationship Id="rId117" Type="http://schemas.openxmlformats.org/officeDocument/2006/relationships/hyperlink" Target="https://cartera.bancolombia.com.co/padminfo/pabogados/informabogado1.php?consdemand=12954870" TargetMode="External"/><Relationship Id="rId21" Type="http://schemas.openxmlformats.org/officeDocument/2006/relationships/hyperlink" Target="https://cartera.bancolombia.com.co/padminfo/pabogados/informabogado1.php?consdemand=57420" TargetMode="External"/><Relationship Id="rId42" Type="http://schemas.openxmlformats.org/officeDocument/2006/relationships/hyperlink" Target="https://cartera.bancolombia.com.co/padminfo/pabogados/gestionjuridica3.php?consdemand=12904687&amp;estadoDemand=A&amp;criteriodevuelta=" TargetMode="External"/><Relationship Id="rId47" Type="http://schemas.openxmlformats.org/officeDocument/2006/relationships/hyperlink" Target="https://cartera.bancolombia.com.co/padminfo/pabogados/informabogado1.php?consdemand=12906128" TargetMode="External"/><Relationship Id="rId63" Type="http://schemas.openxmlformats.org/officeDocument/2006/relationships/hyperlink" Target="https://cartera.bancolombia.com.co/padminfo/pabogados/gestionjuridica3.php?consdemand=12928121&amp;estadoDemand=A&amp;criteriodevuelta=" TargetMode="External"/><Relationship Id="rId68" Type="http://schemas.openxmlformats.org/officeDocument/2006/relationships/hyperlink" Target="https://cartera.bancolombia.com.co/padminfo/pabogados/informabogado1.php?consdemand=12934404" TargetMode="External"/><Relationship Id="rId84" Type="http://schemas.openxmlformats.org/officeDocument/2006/relationships/hyperlink" Target="https://cartera.bancolombia.com.co/padminfo/pabogados/gestionjuridica3.php?consdemand=12948935&amp;estadoDemand=A&amp;criteriodevuelta=" TargetMode="External"/><Relationship Id="rId89" Type="http://schemas.openxmlformats.org/officeDocument/2006/relationships/hyperlink" Target="https://cartera.bancolombia.com.co/padminfo/pabogados/informabogado1.php?consdemand=12949031" TargetMode="External"/><Relationship Id="rId112" Type="http://schemas.openxmlformats.org/officeDocument/2006/relationships/hyperlink" Target="https://cartera.bancolombia.com.co/padminfo/pabogados/gestionjuridica3.php?consdemand=12954597&amp;estadoDemand=A&amp;criteriodevuelta=" TargetMode="External"/><Relationship Id="rId133" Type="http://schemas.openxmlformats.org/officeDocument/2006/relationships/hyperlink" Target="https://cartera.bancolombia.com.co/padminfo/pabogados/informabogado1.php?consdemand=12956382" TargetMode="External"/><Relationship Id="rId138" Type="http://schemas.openxmlformats.org/officeDocument/2006/relationships/hyperlink" Target="https://cartera.bancolombia.com.co/padminfo/pabogados/gestionjuridica3.php?consdemand=12956420&amp;estadoDemand=A&amp;criteriodevuelta=" TargetMode="External"/><Relationship Id="rId154" Type="http://schemas.openxmlformats.org/officeDocument/2006/relationships/hyperlink" Target="https://cartera.bancolombia.com.co/padminfo/pabogados/gestionjuridica3.php?consdemand=12957287&amp;estadoDemand=A&amp;criteriodevuelta=" TargetMode="External"/><Relationship Id="rId159" Type="http://schemas.openxmlformats.org/officeDocument/2006/relationships/hyperlink" Target="https://cartera.bancolombia.com.co/padminfo/pabogados/informabogado1.php?consdemand=12957290" TargetMode="External"/><Relationship Id="rId170" Type="http://schemas.openxmlformats.org/officeDocument/2006/relationships/hyperlink" Target="https://cartera.bancolombia.com.co/padminfo/pabogados/gestionjuridica3.php?consdemand=12958252&amp;estadoDemand=A&amp;criteriodevuelta=" TargetMode="External"/><Relationship Id="rId16" Type="http://schemas.openxmlformats.org/officeDocument/2006/relationships/hyperlink" Target="https://cartera.bancolombia.com.co/padminfo/pabogados/informabogado1.php?consdemand=54617" TargetMode="External"/><Relationship Id="rId107" Type="http://schemas.openxmlformats.org/officeDocument/2006/relationships/hyperlink" Target="https://cartera.bancolombia.com.co/padminfo/pabogados/informabogado1.php?consdemand=12952524" TargetMode="External"/><Relationship Id="rId11" Type="http://schemas.openxmlformats.org/officeDocument/2006/relationships/hyperlink" Target="https://cartera.bancolombia.com.co/padminfo/pabogados/gestionjuridica3.php?consdemand=54617&amp;estadoDemand=A&amp;criteriodevuelta=" TargetMode="External"/><Relationship Id="rId32" Type="http://schemas.openxmlformats.org/officeDocument/2006/relationships/hyperlink" Target="https://cartera.bancolombia.com.co/padminfo/pabogados/informabogado1.php?consdemand=167862" TargetMode="External"/><Relationship Id="rId37" Type="http://schemas.openxmlformats.org/officeDocument/2006/relationships/hyperlink" Target="https://cartera.bancolombia.com.co/padminfo/pabogados/informabogado1.php?consdemand=12874085" TargetMode="External"/><Relationship Id="rId53" Type="http://schemas.openxmlformats.org/officeDocument/2006/relationships/hyperlink" Target="https://cartera.bancolombia.com.co/padminfo/pabogados/informabogado1.php?consdemand=12920695" TargetMode="External"/><Relationship Id="rId58" Type="http://schemas.openxmlformats.org/officeDocument/2006/relationships/hyperlink" Target="https://cartera.bancolombia.com.co/padminfo/pabogados/informabogado1.php?consdemand=12927455" TargetMode="External"/><Relationship Id="rId74" Type="http://schemas.openxmlformats.org/officeDocument/2006/relationships/hyperlink" Target="https://cartera.bancolombia.com.co/padminfo/pabogados/informabogado1.php?consdemand=12945424" TargetMode="External"/><Relationship Id="rId79" Type="http://schemas.openxmlformats.org/officeDocument/2006/relationships/hyperlink" Target="https://cartera.bancolombia.com.co/padminfo/pabogados/gestionjuridica3.php?consdemand=12946014&amp;estadoDemand=A&amp;criteriodevuelta=" TargetMode="External"/><Relationship Id="rId102" Type="http://schemas.openxmlformats.org/officeDocument/2006/relationships/hyperlink" Target="https://cartera.bancolombia.com.co/padminfo/pabogados/gestionjuridica3.php?consdemand=12952056&amp;estadoDemand=A&amp;criteriodevuelta=" TargetMode="External"/><Relationship Id="rId123" Type="http://schemas.openxmlformats.org/officeDocument/2006/relationships/hyperlink" Target="https://cartera.bancolombia.com.co/padminfo/pabogados/informabogado1.php?consdemand=12955416" TargetMode="External"/><Relationship Id="rId128" Type="http://schemas.openxmlformats.org/officeDocument/2006/relationships/hyperlink" Target="https://cartera.bancolombia.com.co/padminfo/pabogados/gestionjuridica3.php?consdemand=12955473&amp;estadoDemand=A&amp;criteriodevuelta=" TargetMode="External"/><Relationship Id="rId144" Type="http://schemas.openxmlformats.org/officeDocument/2006/relationships/hyperlink" Target="https://cartera.bancolombia.com.co/padminfo/pabogados/gestionjuridica3.php?consdemand=12956723&amp;estadoDemand=A&amp;criteriodevuelta=" TargetMode="External"/><Relationship Id="rId149" Type="http://schemas.openxmlformats.org/officeDocument/2006/relationships/hyperlink" Target="https://cartera.bancolombia.com.co/padminfo/pabogados/informabogado1.php?consdemand=12956736" TargetMode="External"/><Relationship Id="rId5" Type="http://schemas.openxmlformats.org/officeDocument/2006/relationships/hyperlink" Target="https://cartera.bancolombia.com.co/padminfo/pabogados/informabogado1.php?consdemand=12084" TargetMode="External"/><Relationship Id="rId90" Type="http://schemas.openxmlformats.org/officeDocument/2006/relationships/hyperlink" Target="https://cartera.bancolombia.com.co/padminfo/pabogados/gestionjuridica3.php?consdemand=12949803&amp;estadoDemand=A&amp;criteriodevuelta=" TargetMode="External"/><Relationship Id="rId95" Type="http://schemas.openxmlformats.org/officeDocument/2006/relationships/hyperlink" Target="https://cartera.bancolombia.com.co/padminfo/pabogados/informabogado1.php?consdemand=12950104" TargetMode="External"/><Relationship Id="rId160" Type="http://schemas.openxmlformats.org/officeDocument/2006/relationships/hyperlink" Target="https://cartera.bancolombia.com.co/padminfo/pabogados/gestionjuridica3.php?consdemand=12957291&amp;estadoDemand=A&amp;criteriodevuelta=" TargetMode="External"/><Relationship Id="rId165" Type="http://schemas.openxmlformats.org/officeDocument/2006/relationships/hyperlink" Target="https://cartera.bancolombia.com.co/padminfo/pabogados/informabogado1.php?consdemand=12957564" TargetMode="External"/><Relationship Id="rId22" Type="http://schemas.openxmlformats.org/officeDocument/2006/relationships/hyperlink" Target="https://cartera.bancolombia.com.co/padminfo/pabogados/informabogado1.php?consdemand=57420" TargetMode="External"/><Relationship Id="rId27" Type="http://schemas.openxmlformats.org/officeDocument/2006/relationships/hyperlink" Target="https://cartera.bancolombia.com.co/padminfo/pabogados/informabogado1.php?consdemand=94736" TargetMode="External"/><Relationship Id="rId43" Type="http://schemas.openxmlformats.org/officeDocument/2006/relationships/hyperlink" Target="https://cartera.bancolombia.com.co/padminfo/pabogados/informabogado1.php?consdemand=12904687" TargetMode="External"/><Relationship Id="rId48" Type="http://schemas.openxmlformats.org/officeDocument/2006/relationships/hyperlink" Target="https://cartera.bancolombia.com.co/padminfo/pabogados/gestionjuridica3.php?consdemand=12916344&amp;estadoDemand=A&amp;criteriodevuelta=" TargetMode="External"/><Relationship Id="rId64" Type="http://schemas.openxmlformats.org/officeDocument/2006/relationships/hyperlink" Target="https://cartera.bancolombia.com.co/padminfo/pabogados/informabogado1.php?consdemand=12928121" TargetMode="External"/><Relationship Id="rId69" Type="http://schemas.openxmlformats.org/officeDocument/2006/relationships/hyperlink" Target="https://cartera.bancolombia.com.co/padminfo/pabogados/gestionjuridica3.php?consdemand=12935136&amp;estadoDemand=A&amp;criteriodevuelta=" TargetMode="External"/><Relationship Id="rId113" Type="http://schemas.openxmlformats.org/officeDocument/2006/relationships/hyperlink" Target="https://cartera.bancolombia.com.co/padminfo/pabogados/informabogado1.php?consdemand=12954597" TargetMode="External"/><Relationship Id="rId118" Type="http://schemas.openxmlformats.org/officeDocument/2006/relationships/hyperlink" Target="https://cartera.bancolombia.com.co/padminfo/pabogados/gestionjuridica3.php?consdemand=12955249&amp;estadoDemand=A&amp;criteriodevuelta=" TargetMode="External"/><Relationship Id="rId134" Type="http://schemas.openxmlformats.org/officeDocument/2006/relationships/hyperlink" Target="https://cartera.bancolombia.com.co/padminfo/pabogados/gestionjuridica3.php?consdemand=12956383&amp;estadoDemand=A&amp;criteriodevuelta=" TargetMode="External"/><Relationship Id="rId139" Type="http://schemas.openxmlformats.org/officeDocument/2006/relationships/hyperlink" Target="https://cartera.bancolombia.com.co/padminfo/pabogados/informabogado1.php?consdemand=12956420" TargetMode="External"/><Relationship Id="rId80" Type="http://schemas.openxmlformats.org/officeDocument/2006/relationships/hyperlink" Target="https://cartera.bancolombia.com.co/padminfo/pabogados/informabogado1.php?consdemand=12946014" TargetMode="External"/><Relationship Id="rId85" Type="http://schemas.openxmlformats.org/officeDocument/2006/relationships/hyperlink" Target="https://cartera.bancolombia.com.co/padminfo/pabogados/informabogado1.php?consdemand=12948935" TargetMode="External"/><Relationship Id="rId150" Type="http://schemas.openxmlformats.org/officeDocument/2006/relationships/hyperlink" Target="https://cartera.bancolombia.com.co/padminfo/pabogados/gestionjuridica3.php?consdemand=12956828&amp;estadoDemand=A&amp;criteriodevuelta=" TargetMode="External"/><Relationship Id="rId155" Type="http://schemas.openxmlformats.org/officeDocument/2006/relationships/hyperlink" Target="https://cartera.bancolombia.com.co/padminfo/pabogados/informabogado1.php?consdemand=12957287" TargetMode="External"/><Relationship Id="rId171" Type="http://schemas.openxmlformats.org/officeDocument/2006/relationships/hyperlink" Target="https://cartera.bancolombia.com.co/padminfo/pabogados/informabogado1.php?consdemand=12958252" TargetMode="External"/><Relationship Id="rId12" Type="http://schemas.openxmlformats.org/officeDocument/2006/relationships/hyperlink" Target="https://cartera.bancolombia.com.co/padminfo/pabogados/informabogado1.php?consdemand=54617" TargetMode="External"/><Relationship Id="rId17" Type="http://schemas.openxmlformats.org/officeDocument/2006/relationships/hyperlink" Target="https://cartera.bancolombia.com.co/padminfo/pabogados/gestionjuridica3.php?consdemand=57420&amp;estadoDemand=A&amp;criteriodevuelta=" TargetMode="External"/><Relationship Id="rId33" Type="http://schemas.openxmlformats.org/officeDocument/2006/relationships/hyperlink" Target="https://cartera.bancolombia.com.co/padminfo/pabogados/informabogado1.php?consdemand=167862" TargetMode="External"/><Relationship Id="rId38" Type="http://schemas.openxmlformats.org/officeDocument/2006/relationships/hyperlink" Target="https://cartera.bancolombia.com.co/padminfo/pabogados/gestionjuridica3.php?consdemand=12885942&amp;estadoDemand=A&amp;criteriodevuelta=" TargetMode="External"/><Relationship Id="rId59" Type="http://schemas.openxmlformats.org/officeDocument/2006/relationships/hyperlink" Target="https://cartera.bancolombia.com.co/padminfo/pabogados/gestionjuridica3.php?consdemand=12927842&amp;estadoDemand=A&amp;criteriodevuelta=" TargetMode="External"/><Relationship Id="rId103" Type="http://schemas.openxmlformats.org/officeDocument/2006/relationships/hyperlink" Target="https://cartera.bancolombia.com.co/padminfo/pabogados/informabogado1.php?consdemand=12952056" TargetMode="External"/><Relationship Id="rId108" Type="http://schemas.openxmlformats.org/officeDocument/2006/relationships/hyperlink" Target="https://cartera.bancolombia.com.co/padminfo/pabogados/gestionjuridica3.php?consdemand=12953267&amp;estadoDemand=A&amp;criteriodevuelta=" TargetMode="External"/><Relationship Id="rId124" Type="http://schemas.openxmlformats.org/officeDocument/2006/relationships/hyperlink" Target="https://cartera.bancolombia.com.co/padminfo/pabogados/gestionjuridica3.php?consdemand=12955417&amp;estadoDemand=A&amp;criteriodevuelta=" TargetMode="External"/><Relationship Id="rId129" Type="http://schemas.openxmlformats.org/officeDocument/2006/relationships/hyperlink" Target="https://cartera.bancolombia.com.co/padminfo/pabogados/informabogado1.php?consdemand=12955473" TargetMode="External"/><Relationship Id="rId54" Type="http://schemas.openxmlformats.org/officeDocument/2006/relationships/hyperlink" Target="https://cartera.bancolombia.com.co/padminfo/pabogados/gestionjuridica3.php?consdemand=12926911&amp;estadoDemand=A&amp;criteriodevuelta=" TargetMode="External"/><Relationship Id="rId70" Type="http://schemas.openxmlformats.org/officeDocument/2006/relationships/hyperlink" Target="https://cartera.bancolombia.com.co/padminfo/pabogados/informabogado1.php?consdemand=12935136" TargetMode="External"/><Relationship Id="rId75" Type="http://schemas.openxmlformats.org/officeDocument/2006/relationships/hyperlink" Target="https://cartera.bancolombia.com.co/padminfo/pabogados/gestionjuridica3.php?consdemand=12945882&amp;estadoDemand=A&amp;criteriodevuelta=" TargetMode="External"/><Relationship Id="rId91" Type="http://schemas.openxmlformats.org/officeDocument/2006/relationships/hyperlink" Target="https://cartera.bancolombia.com.co/padminfo/pabogados/informabogado1.php?consdemand=12949803" TargetMode="External"/><Relationship Id="rId96" Type="http://schemas.openxmlformats.org/officeDocument/2006/relationships/hyperlink" Target="https://cartera.bancolombia.com.co/padminfo/pabogados/gestionjuridica3.php?consdemand=12950377&amp;estadoDemand=A&amp;criteriodevuelta=" TargetMode="External"/><Relationship Id="rId140" Type="http://schemas.openxmlformats.org/officeDocument/2006/relationships/hyperlink" Target="https://cartera.bancolombia.com.co/padminfo/pabogados/gestionjuridica3.php?consdemand=12956476&amp;estadoDemand=A&amp;criteriodevuelta=" TargetMode="External"/><Relationship Id="rId145" Type="http://schemas.openxmlformats.org/officeDocument/2006/relationships/hyperlink" Target="https://cartera.bancolombia.com.co/padminfo/pabogados/informabogado1.php?consdemand=12956723" TargetMode="External"/><Relationship Id="rId161" Type="http://schemas.openxmlformats.org/officeDocument/2006/relationships/hyperlink" Target="https://cartera.bancolombia.com.co/padminfo/pabogados/informabogado1.php?consdemand=12957291" TargetMode="External"/><Relationship Id="rId166" Type="http://schemas.openxmlformats.org/officeDocument/2006/relationships/hyperlink" Target="https://cartera.bancolombia.com.co/padminfo/pabogados/gestionjuridica3.php?consdemand=12957566&amp;estadoDemand=A&amp;criteriodevuelta=" TargetMode="External"/><Relationship Id="rId1" Type="http://schemas.openxmlformats.org/officeDocument/2006/relationships/hyperlink" Target="https://cartera.bancolombia.com.co/padminfo/pabogados/gestionjuridica3.php?consdemand=12084&amp;estadoDemand=A&amp;criteriodevuelta=" TargetMode="External"/><Relationship Id="rId6" Type="http://schemas.openxmlformats.org/officeDocument/2006/relationships/hyperlink" Target="https://cartera.bancolombia.com.co/padminfo/pabogados/informabogado1.php?consdemand=12084" TargetMode="External"/><Relationship Id="rId15" Type="http://schemas.openxmlformats.org/officeDocument/2006/relationships/hyperlink" Target="https://cartera.bancolombia.com.co/padminfo/pabogados/informabogado1.php?consdemand=54617" TargetMode="External"/><Relationship Id="rId23" Type="http://schemas.openxmlformats.org/officeDocument/2006/relationships/hyperlink" Target="https://cartera.bancolombia.com.co/padminfo/pabogados/gestionjuridica3.php?consdemand=94736&amp;estadoDemand=A&amp;criteriodevuelta=" TargetMode="External"/><Relationship Id="rId28" Type="http://schemas.openxmlformats.org/officeDocument/2006/relationships/hyperlink" Target="https://cartera.bancolombia.com.co/padminfo/pabogados/informabogado1.php?consdemand=94736" TargetMode="External"/><Relationship Id="rId36" Type="http://schemas.openxmlformats.org/officeDocument/2006/relationships/hyperlink" Target="https://cartera.bancolombia.com.co/padminfo/pabogados/gestionjuridica3.php?consdemand=12874085&amp;estadoDemand=A&amp;criteriodevuelta=" TargetMode="External"/><Relationship Id="rId49" Type="http://schemas.openxmlformats.org/officeDocument/2006/relationships/hyperlink" Target="https://cartera.bancolombia.com.co/padminfo/pabogados/informabogado1.php?consdemand=12916344" TargetMode="External"/><Relationship Id="rId57" Type="http://schemas.openxmlformats.org/officeDocument/2006/relationships/hyperlink" Target="https://cartera.bancolombia.com.co/padminfo/pabogados/gestionjuridica3.php?consdemand=12927455&amp;estadoDemand=A&amp;criteriodevuelta=" TargetMode="External"/><Relationship Id="rId106" Type="http://schemas.openxmlformats.org/officeDocument/2006/relationships/hyperlink" Target="https://cartera.bancolombia.com.co/padminfo/pabogados/gestionjuridica3.php?consdemand=12952524&amp;estadoDemand=A&amp;criteriodevuelta=" TargetMode="External"/><Relationship Id="rId114" Type="http://schemas.openxmlformats.org/officeDocument/2006/relationships/hyperlink" Target="https://cartera.bancolombia.com.co/padminfo/pabogados/gestionjuridica3.php?consdemand=12954598&amp;estadoDemand=A&amp;criteriodevuelta=" TargetMode="External"/><Relationship Id="rId119" Type="http://schemas.openxmlformats.org/officeDocument/2006/relationships/hyperlink" Target="https://cartera.bancolombia.com.co/padminfo/pabogados/informabogado1.php?consdemand=12955249" TargetMode="External"/><Relationship Id="rId127" Type="http://schemas.openxmlformats.org/officeDocument/2006/relationships/hyperlink" Target="https://cartera.bancolombia.com.co/padminfo/pabogados/informabogado1.php?consdemand=12955472" TargetMode="External"/><Relationship Id="rId10" Type="http://schemas.openxmlformats.org/officeDocument/2006/relationships/hyperlink" Target="https://cartera.bancolombia.com.co/padminfo/pabogados/informabogado1.php?consdemand=12084" TargetMode="External"/><Relationship Id="rId31" Type="http://schemas.openxmlformats.org/officeDocument/2006/relationships/hyperlink" Target="https://cartera.bancolombia.com.co/padminfo/pabogados/informabogado1.php?consdemand=167862" TargetMode="External"/><Relationship Id="rId44" Type="http://schemas.openxmlformats.org/officeDocument/2006/relationships/hyperlink" Target="https://cartera.bancolombia.com.co/padminfo/pabogados/gestionjuridica3.php?consdemand=12906127&amp;estadoDemand=A&amp;criteriodevuelta=" TargetMode="External"/><Relationship Id="rId52" Type="http://schemas.openxmlformats.org/officeDocument/2006/relationships/hyperlink" Target="https://cartera.bancolombia.com.co/padminfo/pabogados/gestionjuridica3.php?consdemand=12920695&amp;estadoDemand=A&amp;criteriodevuelta=" TargetMode="External"/><Relationship Id="rId60" Type="http://schemas.openxmlformats.org/officeDocument/2006/relationships/hyperlink" Target="https://cartera.bancolombia.com.co/padminfo/pabogados/informabogado1.php?consdemand=12927842" TargetMode="External"/><Relationship Id="rId65" Type="http://schemas.openxmlformats.org/officeDocument/2006/relationships/hyperlink" Target="https://cartera.bancolombia.com.co/padminfo/pabogados/gestionjuridica3.php?consdemand=12931142&amp;estadoDemand=A&amp;criteriodevuelta=" TargetMode="External"/><Relationship Id="rId73" Type="http://schemas.openxmlformats.org/officeDocument/2006/relationships/hyperlink" Target="https://cartera.bancolombia.com.co/padminfo/pabogados/gestionjuridica3.php?consdemand=12945424&amp;estadoDemand=A&amp;criteriodevuelta=" TargetMode="External"/><Relationship Id="rId78" Type="http://schemas.openxmlformats.org/officeDocument/2006/relationships/hyperlink" Target="https://cartera.bancolombia.com.co/padminfo/pabogados/informabogado1.php?consdemand=12945994" TargetMode="External"/><Relationship Id="rId81" Type="http://schemas.openxmlformats.org/officeDocument/2006/relationships/hyperlink" Target="https://cartera.bancolombia.com.co/padminfo/pabogados/gestionjuridica3.php?consdemand=12948759&amp;estadoDemand=A&amp;criteriodevuelta=" TargetMode="External"/><Relationship Id="rId86" Type="http://schemas.openxmlformats.org/officeDocument/2006/relationships/hyperlink" Target="https://cartera.bancolombia.com.co/padminfo/pabogados/gestionjuridica3.php?consdemand=12948936&amp;estadoDemand=A&amp;criteriodevuelta=" TargetMode="External"/><Relationship Id="rId94" Type="http://schemas.openxmlformats.org/officeDocument/2006/relationships/hyperlink" Target="https://cartera.bancolombia.com.co/padminfo/pabogados/gestionjuridica3.php?consdemand=12950104&amp;estadoDemand=A&amp;criteriodevuelta=" TargetMode="External"/><Relationship Id="rId99" Type="http://schemas.openxmlformats.org/officeDocument/2006/relationships/hyperlink" Target="https://cartera.bancolombia.com.co/padminfo/pabogados/informabogado1.php?consdemand=12950556" TargetMode="External"/><Relationship Id="rId101" Type="http://schemas.openxmlformats.org/officeDocument/2006/relationships/hyperlink" Target="https://cartera.bancolombia.com.co/padminfo/pabogados/informabogado1.php?consdemand=12951138" TargetMode="External"/><Relationship Id="rId122" Type="http://schemas.openxmlformats.org/officeDocument/2006/relationships/hyperlink" Target="https://cartera.bancolombia.com.co/padminfo/pabogados/gestionjuridica3.php?consdemand=12955416&amp;estadoDemand=A&amp;criteriodevuelta=" TargetMode="External"/><Relationship Id="rId130" Type="http://schemas.openxmlformats.org/officeDocument/2006/relationships/hyperlink" Target="https://cartera.bancolombia.com.co/padminfo/pabogados/gestionjuridica3.php?consdemand=12955580&amp;estadoDemand=A&amp;criteriodevuelta=" TargetMode="External"/><Relationship Id="rId135" Type="http://schemas.openxmlformats.org/officeDocument/2006/relationships/hyperlink" Target="https://cartera.bancolombia.com.co/padminfo/pabogados/informabogado1.php?consdemand=12956383" TargetMode="External"/><Relationship Id="rId143" Type="http://schemas.openxmlformats.org/officeDocument/2006/relationships/hyperlink" Target="https://cartera.bancolombia.com.co/padminfo/pabogados/informabogado1.php?consdemand=12956553" TargetMode="External"/><Relationship Id="rId148" Type="http://schemas.openxmlformats.org/officeDocument/2006/relationships/hyperlink" Target="https://cartera.bancolombia.com.co/padminfo/pabogados/gestionjuridica3.php?consdemand=12956736&amp;estadoDemand=A&amp;criteriodevuelta=" TargetMode="External"/><Relationship Id="rId151" Type="http://schemas.openxmlformats.org/officeDocument/2006/relationships/hyperlink" Target="https://cartera.bancolombia.com.co/padminfo/pabogados/informabogado1.php?consdemand=12956828" TargetMode="External"/><Relationship Id="rId156" Type="http://schemas.openxmlformats.org/officeDocument/2006/relationships/hyperlink" Target="https://cartera.bancolombia.com.co/padminfo/pabogados/gestionjuridica3.php?consdemand=12957288&amp;estadoDemand=A&amp;criteriodevuelta=" TargetMode="External"/><Relationship Id="rId164" Type="http://schemas.openxmlformats.org/officeDocument/2006/relationships/hyperlink" Target="https://cartera.bancolombia.com.co/padminfo/pabogados/gestionjuridica3.php?consdemand=12957564&amp;estadoDemand=A&amp;criteriodevuelta=" TargetMode="External"/><Relationship Id="rId169" Type="http://schemas.openxmlformats.org/officeDocument/2006/relationships/hyperlink" Target="https://cartera.bancolombia.com.co/padminfo/pabogados/informabogado1.php?consdemand=12957847" TargetMode="External"/><Relationship Id="rId4" Type="http://schemas.openxmlformats.org/officeDocument/2006/relationships/hyperlink" Target="https://cartera.bancolombia.com.co/padminfo/pabogados/informabogado1.php?consdemand=12084" TargetMode="External"/><Relationship Id="rId9" Type="http://schemas.openxmlformats.org/officeDocument/2006/relationships/hyperlink" Target="https://cartera.bancolombia.com.co/padminfo/pabogados/informabogado1.php?consdemand=12084" TargetMode="External"/><Relationship Id="rId172" Type="http://schemas.openxmlformats.org/officeDocument/2006/relationships/hyperlink" Target="https://cartera.bancolombia.com.co/padminfo/pabogados/gestionjuridica3.php?consdemand=12958258&amp;estadoDemand=A&amp;criteriodevuelta=" TargetMode="External"/><Relationship Id="rId13" Type="http://schemas.openxmlformats.org/officeDocument/2006/relationships/hyperlink" Target="https://cartera.bancolombia.com.co/padminfo/pabogados/informabogado1.php?consdemand=54617" TargetMode="External"/><Relationship Id="rId18" Type="http://schemas.openxmlformats.org/officeDocument/2006/relationships/hyperlink" Target="https://cartera.bancolombia.com.co/padminfo/pabogados/informabogado1.php?consdemand=57420" TargetMode="External"/><Relationship Id="rId39" Type="http://schemas.openxmlformats.org/officeDocument/2006/relationships/hyperlink" Target="https://cartera.bancolombia.com.co/padminfo/pabogados/informabogado1.php?consdemand=12885942" TargetMode="External"/><Relationship Id="rId109" Type="http://schemas.openxmlformats.org/officeDocument/2006/relationships/hyperlink" Target="https://cartera.bancolombia.com.co/padminfo/pabogados/informabogado1.php?consdemand=12953267" TargetMode="External"/><Relationship Id="rId34" Type="http://schemas.openxmlformats.org/officeDocument/2006/relationships/hyperlink" Target="https://cartera.bancolombia.com.co/padminfo/pabogados/gestionjuridica3.php?consdemand=436738&amp;estadoDemand=A&amp;criteriodevuelta=" TargetMode="External"/><Relationship Id="rId50" Type="http://schemas.openxmlformats.org/officeDocument/2006/relationships/hyperlink" Target="https://cartera.bancolombia.com.co/padminfo/pabogados/gestionjuridica3.php?consdemand=12920265&amp;estadoDemand=A&amp;criteriodevuelta=" TargetMode="External"/><Relationship Id="rId55" Type="http://schemas.openxmlformats.org/officeDocument/2006/relationships/hyperlink" Target="https://cartera.bancolombia.com.co/padminfo/pabogados/informabogado1.php?consdemand=12926911" TargetMode="External"/><Relationship Id="rId76" Type="http://schemas.openxmlformats.org/officeDocument/2006/relationships/hyperlink" Target="https://cartera.bancolombia.com.co/padminfo/pabogados/informabogado1.php?consdemand=12945882" TargetMode="External"/><Relationship Id="rId97" Type="http://schemas.openxmlformats.org/officeDocument/2006/relationships/hyperlink" Target="https://cartera.bancolombia.com.co/padminfo/pabogados/informabogado1.php?consdemand=12950377" TargetMode="External"/><Relationship Id="rId104" Type="http://schemas.openxmlformats.org/officeDocument/2006/relationships/hyperlink" Target="https://cartera.bancolombia.com.co/padminfo/pabogados/gestionjuridica3.php?consdemand=12952522&amp;estadoDemand=A&amp;criteriodevuelta=" TargetMode="External"/><Relationship Id="rId120" Type="http://schemas.openxmlformats.org/officeDocument/2006/relationships/hyperlink" Target="https://cartera.bancolombia.com.co/padminfo/pabogados/gestionjuridica3.php?consdemand=12955251&amp;estadoDemand=A&amp;criteriodevuelta=" TargetMode="External"/><Relationship Id="rId125" Type="http://schemas.openxmlformats.org/officeDocument/2006/relationships/hyperlink" Target="https://cartera.bancolombia.com.co/padminfo/pabogados/informabogado1.php?consdemand=12955417" TargetMode="External"/><Relationship Id="rId141" Type="http://schemas.openxmlformats.org/officeDocument/2006/relationships/hyperlink" Target="https://cartera.bancolombia.com.co/padminfo/pabogados/informabogado1.php?consdemand=12956476" TargetMode="External"/><Relationship Id="rId146" Type="http://schemas.openxmlformats.org/officeDocument/2006/relationships/hyperlink" Target="https://cartera.bancolombia.com.co/padminfo/pabogados/gestionjuridica3.php?consdemand=12956735&amp;estadoDemand=A&amp;criteriodevuelta=" TargetMode="External"/><Relationship Id="rId167" Type="http://schemas.openxmlformats.org/officeDocument/2006/relationships/hyperlink" Target="https://cartera.bancolombia.com.co/padminfo/pabogados/informabogado1.php?consdemand=12957566" TargetMode="External"/><Relationship Id="rId7" Type="http://schemas.openxmlformats.org/officeDocument/2006/relationships/hyperlink" Target="https://cartera.bancolombia.com.co/padminfo/pabogados/informabogado1.php?consdemand=12084" TargetMode="External"/><Relationship Id="rId71" Type="http://schemas.openxmlformats.org/officeDocument/2006/relationships/hyperlink" Target="https://cartera.bancolombia.com.co/padminfo/pabogados/gestionjuridica3.php?consdemand=12945423&amp;estadoDemand=A&amp;criteriodevuelta=" TargetMode="External"/><Relationship Id="rId92" Type="http://schemas.openxmlformats.org/officeDocument/2006/relationships/hyperlink" Target="https://cartera.bancolombia.com.co/padminfo/pabogados/gestionjuridica3.php?consdemand=12950062&amp;estadoDemand=A&amp;criteriodevuelta=" TargetMode="External"/><Relationship Id="rId162" Type="http://schemas.openxmlformats.org/officeDocument/2006/relationships/hyperlink" Target="https://cartera.bancolombia.com.co/padminfo/pabogados/gestionjuridica3.php?consdemand=12957295&amp;estadoDemand=A&amp;criteriodevuelta=" TargetMode="External"/><Relationship Id="rId2" Type="http://schemas.openxmlformats.org/officeDocument/2006/relationships/hyperlink" Target="https://cartera.bancolombia.com.co/padminfo/pabogados/informabogado1.php?consdemand=12084" TargetMode="External"/><Relationship Id="rId29" Type="http://schemas.openxmlformats.org/officeDocument/2006/relationships/hyperlink" Target="https://cartera.bancolombia.com.co/padminfo/pabogados/gestionjuridica3.php?consdemand=167862&amp;estadoDemand=A&amp;criteriodevuelta=" TargetMode="External"/><Relationship Id="rId24" Type="http://schemas.openxmlformats.org/officeDocument/2006/relationships/hyperlink" Target="https://cartera.bancolombia.com.co/padminfo/pabogados/informabogado1.php?consdemand=94736" TargetMode="External"/><Relationship Id="rId40" Type="http://schemas.openxmlformats.org/officeDocument/2006/relationships/hyperlink" Target="https://cartera.bancolombia.com.co/padminfo/pabogados/gestionjuridica3.php?consdemand=12903300&amp;estadoDemand=A&amp;criteriodevuelta=" TargetMode="External"/><Relationship Id="rId45" Type="http://schemas.openxmlformats.org/officeDocument/2006/relationships/hyperlink" Target="https://cartera.bancolombia.com.co/padminfo/pabogados/informabogado1.php?consdemand=12906127" TargetMode="External"/><Relationship Id="rId66" Type="http://schemas.openxmlformats.org/officeDocument/2006/relationships/hyperlink" Target="https://cartera.bancolombia.com.co/padminfo/pabogados/informabogado1.php?consdemand=12931142" TargetMode="External"/><Relationship Id="rId87" Type="http://schemas.openxmlformats.org/officeDocument/2006/relationships/hyperlink" Target="https://cartera.bancolombia.com.co/padminfo/pabogados/informabogado1.php?consdemand=12948936" TargetMode="External"/><Relationship Id="rId110" Type="http://schemas.openxmlformats.org/officeDocument/2006/relationships/hyperlink" Target="https://cartera.bancolombia.com.co/padminfo/pabogados/gestionjuridica3.php?consdemand=12953318&amp;estadoDemand=A&amp;criteriodevuelta=" TargetMode="External"/><Relationship Id="rId115" Type="http://schemas.openxmlformats.org/officeDocument/2006/relationships/hyperlink" Target="https://cartera.bancolombia.com.co/padminfo/pabogados/informabogado1.php?consdemand=12954598" TargetMode="External"/><Relationship Id="rId131" Type="http://schemas.openxmlformats.org/officeDocument/2006/relationships/hyperlink" Target="https://cartera.bancolombia.com.co/padminfo/pabogados/informabogado1.php?consdemand=12955580" TargetMode="External"/><Relationship Id="rId136" Type="http://schemas.openxmlformats.org/officeDocument/2006/relationships/hyperlink" Target="https://cartera.bancolombia.com.co/padminfo/pabogados/gestionjuridica3.php?consdemand=12956384&amp;estadoDemand=A&amp;criteriodevuelta=" TargetMode="External"/><Relationship Id="rId157" Type="http://schemas.openxmlformats.org/officeDocument/2006/relationships/hyperlink" Target="https://cartera.bancolombia.com.co/padminfo/pabogados/informabogado1.php?consdemand=12957288" TargetMode="External"/><Relationship Id="rId61" Type="http://schemas.openxmlformats.org/officeDocument/2006/relationships/hyperlink" Target="https://cartera.bancolombia.com.co/padminfo/pabogados/gestionjuridica3.php?consdemand=12928119&amp;estadoDemand=A&amp;criteriodevuelta=" TargetMode="External"/><Relationship Id="rId82" Type="http://schemas.openxmlformats.org/officeDocument/2006/relationships/hyperlink" Target="https://cartera.bancolombia.com.co/padminfo/pabogados/informabogado1.php?consdemand=12948759" TargetMode="External"/><Relationship Id="rId152" Type="http://schemas.openxmlformats.org/officeDocument/2006/relationships/hyperlink" Target="https://cartera.bancolombia.com.co/padminfo/pabogados/gestionjuridica3.php?consdemand=12956829&amp;estadoDemand=A&amp;criteriodevuelta=" TargetMode="External"/><Relationship Id="rId173" Type="http://schemas.openxmlformats.org/officeDocument/2006/relationships/hyperlink" Target="https://cartera.bancolombia.com.co/padminfo/pabogados/informabogado1.php?consdemand=12958258" TargetMode="External"/><Relationship Id="rId19" Type="http://schemas.openxmlformats.org/officeDocument/2006/relationships/hyperlink" Target="https://cartera.bancolombia.com.co/padminfo/pabogados/informabogado1.php?consdemand=57420" TargetMode="External"/><Relationship Id="rId14" Type="http://schemas.openxmlformats.org/officeDocument/2006/relationships/hyperlink" Target="https://cartera.bancolombia.com.co/padminfo/pabogados/informabogado1.php?consdemand=54617" TargetMode="External"/><Relationship Id="rId30" Type="http://schemas.openxmlformats.org/officeDocument/2006/relationships/hyperlink" Target="https://cartera.bancolombia.com.co/padminfo/pabogados/informabogado1.php?consdemand=167862" TargetMode="External"/><Relationship Id="rId35" Type="http://schemas.openxmlformats.org/officeDocument/2006/relationships/hyperlink" Target="https://cartera.bancolombia.com.co/padminfo/pabogados/informabogado1.php?consdemand=436738" TargetMode="External"/><Relationship Id="rId56" Type="http://schemas.openxmlformats.org/officeDocument/2006/relationships/hyperlink" Target="https://cartera.bancolombia.com.co/padminfo/pabogados/informabogado1.php?consdemand=12926911" TargetMode="External"/><Relationship Id="rId77" Type="http://schemas.openxmlformats.org/officeDocument/2006/relationships/hyperlink" Target="https://cartera.bancolombia.com.co/padminfo/pabogados/gestionjuridica3.php?consdemand=12945994&amp;estadoDemand=A&amp;criteriodevuelta=" TargetMode="External"/><Relationship Id="rId100" Type="http://schemas.openxmlformats.org/officeDocument/2006/relationships/hyperlink" Target="https://cartera.bancolombia.com.co/padminfo/pabogados/gestionjuridica3.php?consdemand=12951138&amp;estadoDemand=A&amp;criteriodevuelta=" TargetMode="External"/><Relationship Id="rId105" Type="http://schemas.openxmlformats.org/officeDocument/2006/relationships/hyperlink" Target="https://cartera.bancolombia.com.co/padminfo/pabogados/informabogado1.php?consdemand=12952522" TargetMode="External"/><Relationship Id="rId126" Type="http://schemas.openxmlformats.org/officeDocument/2006/relationships/hyperlink" Target="https://cartera.bancolombia.com.co/padminfo/pabogados/gestionjuridica3.php?consdemand=12955472&amp;estadoDemand=A&amp;criteriodevuelta=" TargetMode="External"/><Relationship Id="rId147" Type="http://schemas.openxmlformats.org/officeDocument/2006/relationships/hyperlink" Target="https://cartera.bancolombia.com.co/padminfo/pabogados/informabogado1.php?consdemand=12956735" TargetMode="External"/><Relationship Id="rId168" Type="http://schemas.openxmlformats.org/officeDocument/2006/relationships/hyperlink" Target="https://cartera.bancolombia.com.co/padminfo/pabogados/gestionjuridica3.php?consdemand=12957847&amp;estadoDemand=A&amp;criteriodevuelta=" TargetMode="External"/><Relationship Id="rId8" Type="http://schemas.openxmlformats.org/officeDocument/2006/relationships/hyperlink" Target="https://cartera.bancolombia.com.co/padminfo/pabogados/informabogado1.php?consdemand=12084" TargetMode="External"/><Relationship Id="rId51" Type="http://schemas.openxmlformats.org/officeDocument/2006/relationships/hyperlink" Target="https://cartera.bancolombia.com.co/padminfo/pabogados/informabogado1.php?consdemand=12920265" TargetMode="External"/><Relationship Id="rId72" Type="http://schemas.openxmlformats.org/officeDocument/2006/relationships/hyperlink" Target="https://cartera.bancolombia.com.co/padminfo/pabogados/informabogado1.php?consdemand=12945423" TargetMode="External"/><Relationship Id="rId93" Type="http://schemas.openxmlformats.org/officeDocument/2006/relationships/hyperlink" Target="https://cartera.bancolombia.com.co/padminfo/pabogados/informabogado1.php?consdemand=12950062" TargetMode="External"/><Relationship Id="rId98" Type="http://schemas.openxmlformats.org/officeDocument/2006/relationships/hyperlink" Target="https://cartera.bancolombia.com.co/padminfo/pabogados/gestionjuridica3.php?consdemand=12950556&amp;estadoDemand=A&amp;criteriodevuelta=" TargetMode="External"/><Relationship Id="rId121" Type="http://schemas.openxmlformats.org/officeDocument/2006/relationships/hyperlink" Target="https://cartera.bancolombia.com.co/padminfo/pabogados/informabogado1.php?consdemand=12955251" TargetMode="External"/><Relationship Id="rId142" Type="http://schemas.openxmlformats.org/officeDocument/2006/relationships/hyperlink" Target="https://cartera.bancolombia.com.co/padminfo/pabogados/gestionjuridica3.php?consdemand=12956553&amp;estadoDemand=A&amp;criteriodevuelta=" TargetMode="External"/><Relationship Id="rId163" Type="http://schemas.openxmlformats.org/officeDocument/2006/relationships/hyperlink" Target="https://cartera.bancolombia.com.co/padminfo/pabogados/informabogado1.php?consdemand=12957295" TargetMode="External"/><Relationship Id="rId3" Type="http://schemas.openxmlformats.org/officeDocument/2006/relationships/hyperlink" Target="https://cartera.bancolombia.com.co/padminfo/pabogados/informabogado1.php?consdemand=12084" TargetMode="External"/><Relationship Id="rId25" Type="http://schemas.openxmlformats.org/officeDocument/2006/relationships/hyperlink" Target="https://cartera.bancolombia.com.co/padminfo/pabogados/informabogado1.php?consdemand=94736" TargetMode="External"/><Relationship Id="rId46" Type="http://schemas.openxmlformats.org/officeDocument/2006/relationships/hyperlink" Target="https://cartera.bancolombia.com.co/padminfo/pabogados/gestionjuridica3.php?consdemand=12906128&amp;estadoDemand=A&amp;criteriodevuelta=" TargetMode="External"/><Relationship Id="rId67" Type="http://schemas.openxmlformats.org/officeDocument/2006/relationships/hyperlink" Target="https://cartera.bancolombia.com.co/padminfo/pabogados/gestionjuridica3.php?consdemand=12934404&amp;estadoDemand=A&amp;criteriodevuelta=" TargetMode="External"/><Relationship Id="rId116" Type="http://schemas.openxmlformats.org/officeDocument/2006/relationships/hyperlink" Target="https://cartera.bancolombia.com.co/padminfo/pabogados/gestionjuridica3.php?consdemand=12954870&amp;estadoDemand=A&amp;criteriodevuelta=" TargetMode="External"/><Relationship Id="rId137" Type="http://schemas.openxmlformats.org/officeDocument/2006/relationships/hyperlink" Target="https://cartera.bancolombia.com.co/padminfo/pabogados/informabogado1.php?consdemand=12956384" TargetMode="External"/><Relationship Id="rId158" Type="http://schemas.openxmlformats.org/officeDocument/2006/relationships/hyperlink" Target="https://cartera.bancolombia.com.co/padminfo/pabogados/gestionjuridica3.php?consdemand=12957290&amp;estadoDemand=A&amp;criteriodevuelta=" TargetMode="External"/><Relationship Id="rId20" Type="http://schemas.openxmlformats.org/officeDocument/2006/relationships/hyperlink" Target="https://cartera.bancolombia.com.co/padminfo/pabogados/informabogado1.php?consdemand=57420" TargetMode="External"/><Relationship Id="rId41" Type="http://schemas.openxmlformats.org/officeDocument/2006/relationships/hyperlink" Target="https://cartera.bancolombia.com.co/padminfo/pabogados/informabogado1.php?consdemand=12903300" TargetMode="External"/><Relationship Id="rId62" Type="http://schemas.openxmlformats.org/officeDocument/2006/relationships/hyperlink" Target="https://cartera.bancolombia.com.co/padminfo/pabogados/informabogado1.php?consdemand=12928119" TargetMode="External"/><Relationship Id="rId83" Type="http://schemas.openxmlformats.org/officeDocument/2006/relationships/hyperlink" Target="https://cartera.bancolombia.com.co/padminfo/pabogados/informabogado1.php?consdemand=12948759" TargetMode="External"/><Relationship Id="rId88" Type="http://schemas.openxmlformats.org/officeDocument/2006/relationships/hyperlink" Target="https://cartera.bancolombia.com.co/padminfo/pabogados/gestionjuridica3.php?consdemand=12949031&amp;estadoDemand=A&amp;criteriodevuelta=" TargetMode="External"/><Relationship Id="rId111" Type="http://schemas.openxmlformats.org/officeDocument/2006/relationships/hyperlink" Target="https://cartera.bancolombia.com.co/padminfo/pabogados/informabogado1.php?consdemand=12953318" TargetMode="External"/><Relationship Id="rId132" Type="http://schemas.openxmlformats.org/officeDocument/2006/relationships/hyperlink" Target="https://cartera.bancolombia.com.co/padminfo/pabogados/gestionjuridica3.php?consdemand=12956382&amp;estadoDemand=A&amp;criteriodevuelta=" TargetMode="External"/><Relationship Id="rId153" Type="http://schemas.openxmlformats.org/officeDocument/2006/relationships/hyperlink" Target="https://cartera.bancolombia.com.co/padminfo/pabogados/informabogado1.php?consdemand=12956829" TargetMode="External"/></Relationships>
</file>

<file path=xl/worksheets/sheet1.xml><?xml version="1.0" encoding="utf-8"?>
<worksheet xmlns="http://schemas.openxmlformats.org/spreadsheetml/2006/main" xmlns:r="http://schemas.openxmlformats.org/officeDocument/2006/relationships">
  <dimension ref="A1:I109"/>
  <sheetViews>
    <sheetView topLeftCell="A106" workbookViewId="0">
      <selection activeCell="B109" sqref="B109:H109"/>
    </sheetView>
  </sheetViews>
  <sheetFormatPr baseColWidth="10" defaultRowHeight="15"/>
  <cols>
    <col min="1" max="1" width="3.85546875" style="107" customWidth="1"/>
    <col min="2" max="2" width="17.28515625" style="107" customWidth="1"/>
    <col min="3" max="3" width="14.5703125" style="107" customWidth="1"/>
    <col min="4" max="4" width="30.140625" style="107" customWidth="1"/>
    <col min="5" max="5" width="16.140625" style="107" bestFit="1" customWidth="1"/>
    <col min="6" max="6" width="22.5703125" style="107" customWidth="1"/>
    <col min="7" max="7" width="23.28515625" style="107" customWidth="1"/>
    <col min="8" max="8" width="45.140625" style="107" customWidth="1"/>
    <col min="9" max="9" width="15.5703125" style="107" bestFit="1" customWidth="1"/>
    <col min="10" max="16384" width="11.42578125" style="107"/>
  </cols>
  <sheetData>
    <row r="1" spans="2:8" s="75" customFormat="1" ht="40.5">
      <c r="B1" s="156" t="s">
        <v>56</v>
      </c>
      <c r="C1" s="157" t="s">
        <v>58</v>
      </c>
      <c r="D1" s="158" t="s">
        <v>770</v>
      </c>
      <c r="E1" s="159" t="s">
        <v>59</v>
      </c>
      <c r="F1" s="160" t="s">
        <v>60</v>
      </c>
      <c r="G1" s="161" t="s">
        <v>54</v>
      </c>
      <c r="H1" s="162" t="s">
        <v>312</v>
      </c>
    </row>
    <row r="2" spans="2:8" s="75" customFormat="1" ht="27">
      <c r="B2" s="3" t="s">
        <v>56</v>
      </c>
      <c r="C2" s="18" t="s">
        <v>61</v>
      </c>
      <c r="D2" s="28" t="s">
        <v>771</v>
      </c>
      <c r="E2" s="154" t="s">
        <v>7</v>
      </c>
      <c r="F2" s="163" t="s">
        <v>53</v>
      </c>
      <c r="G2" s="161" t="s">
        <v>62</v>
      </c>
      <c r="H2" s="162" t="s">
        <v>740</v>
      </c>
    </row>
    <row r="3" spans="2:8" s="75" customFormat="1" ht="27">
      <c r="B3" s="3" t="s">
        <v>56</v>
      </c>
      <c r="C3" s="18" t="s">
        <v>63</v>
      </c>
      <c r="D3" s="28" t="s">
        <v>772</v>
      </c>
      <c r="E3" s="154" t="s">
        <v>7</v>
      </c>
      <c r="F3" s="163" t="s">
        <v>53</v>
      </c>
      <c r="G3" s="34" t="s">
        <v>62</v>
      </c>
      <c r="H3" s="162" t="s">
        <v>741</v>
      </c>
    </row>
    <row r="4" spans="2:8" s="75" customFormat="1" ht="26.25">
      <c r="B4" s="3" t="s">
        <v>56</v>
      </c>
      <c r="C4" s="18" t="s">
        <v>64</v>
      </c>
      <c r="D4" s="28" t="s">
        <v>773</v>
      </c>
      <c r="E4" s="154" t="s">
        <v>7</v>
      </c>
      <c r="F4" s="163" t="s">
        <v>65</v>
      </c>
      <c r="G4" s="161" t="s">
        <v>62</v>
      </c>
      <c r="H4" s="162" t="s">
        <v>742</v>
      </c>
    </row>
    <row r="5" spans="2:8" s="75" customFormat="1" ht="26.25">
      <c r="B5" s="164" t="s">
        <v>56</v>
      </c>
      <c r="C5" s="165" t="s">
        <v>66</v>
      </c>
      <c r="D5" s="166" t="s">
        <v>774</v>
      </c>
      <c r="E5" s="167" t="s">
        <v>7</v>
      </c>
      <c r="F5" s="168" t="s">
        <v>67</v>
      </c>
      <c r="G5" s="161" t="s">
        <v>6</v>
      </c>
      <c r="H5" s="162" t="s">
        <v>743</v>
      </c>
    </row>
    <row r="6" spans="2:8" s="75" customFormat="1" ht="40.5">
      <c r="B6" s="22" t="s">
        <v>706</v>
      </c>
      <c r="C6" s="169" t="s">
        <v>609</v>
      </c>
      <c r="D6" s="29" t="s">
        <v>608</v>
      </c>
      <c r="E6" s="170" t="s">
        <v>75</v>
      </c>
      <c r="F6" s="171" t="s">
        <v>584</v>
      </c>
      <c r="G6" s="172" t="s">
        <v>583</v>
      </c>
      <c r="H6" s="162" t="s">
        <v>716</v>
      </c>
    </row>
    <row r="7" spans="2:8" s="75" customFormat="1" ht="27">
      <c r="B7" s="22" t="s">
        <v>73</v>
      </c>
      <c r="C7" s="27" t="s">
        <v>74</v>
      </c>
      <c r="D7" s="31" t="s">
        <v>775</v>
      </c>
      <c r="E7" s="22" t="s">
        <v>75</v>
      </c>
      <c r="F7" s="32" t="s">
        <v>76</v>
      </c>
      <c r="G7" s="163" t="s">
        <v>8</v>
      </c>
      <c r="H7" s="162" t="s">
        <v>531</v>
      </c>
    </row>
    <row r="8" spans="2:8" s="75" customFormat="1" ht="27">
      <c r="B8" s="22" t="s">
        <v>84</v>
      </c>
      <c r="C8" s="18" t="s">
        <v>88</v>
      </c>
      <c r="D8" s="28" t="s">
        <v>776</v>
      </c>
      <c r="E8" s="30" t="s">
        <v>22</v>
      </c>
      <c r="F8" s="163" t="s">
        <v>89</v>
      </c>
      <c r="G8" s="173" t="s">
        <v>90</v>
      </c>
      <c r="H8" s="174" t="s">
        <v>420</v>
      </c>
    </row>
    <row r="9" spans="2:8" s="75" customFormat="1" ht="27">
      <c r="B9" s="22" t="s">
        <v>127</v>
      </c>
      <c r="C9" s="27" t="s">
        <v>128</v>
      </c>
      <c r="D9" s="31" t="s">
        <v>777</v>
      </c>
      <c r="E9" s="22" t="s">
        <v>75</v>
      </c>
      <c r="F9" s="32" t="s">
        <v>129</v>
      </c>
      <c r="G9" s="32" t="s">
        <v>8</v>
      </c>
      <c r="H9" s="174" t="s">
        <v>657</v>
      </c>
    </row>
    <row r="10" spans="2:8" s="75" customFormat="1" ht="27">
      <c r="B10" s="22" t="s">
        <v>140</v>
      </c>
      <c r="C10" s="27" t="s">
        <v>141</v>
      </c>
      <c r="D10" s="31" t="s">
        <v>778</v>
      </c>
      <c r="E10" s="22" t="s">
        <v>49</v>
      </c>
      <c r="F10" s="32" t="s">
        <v>142</v>
      </c>
      <c r="G10" s="32" t="s">
        <v>6</v>
      </c>
      <c r="H10" s="175" t="s">
        <v>692</v>
      </c>
    </row>
    <row r="11" spans="2:8" s="75" customFormat="1" ht="27">
      <c r="B11" s="22" t="s">
        <v>155</v>
      </c>
      <c r="C11" s="27" t="s">
        <v>156</v>
      </c>
      <c r="D11" s="31" t="s">
        <v>779</v>
      </c>
      <c r="E11" s="22" t="s">
        <v>5</v>
      </c>
      <c r="F11" s="32" t="s">
        <v>105</v>
      </c>
      <c r="G11" s="163" t="s">
        <v>157</v>
      </c>
      <c r="H11" s="162" t="s">
        <v>693</v>
      </c>
    </row>
    <row r="12" spans="2:8" s="75" customFormat="1" ht="27">
      <c r="B12" s="3" t="s">
        <v>162</v>
      </c>
      <c r="C12" s="33" t="s">
        <v>165</v>
      </c>
      <c r="D12" s="28" t="s">
        <v>780</v>
      </c>
      <c r="E12" s="3" t="s">
        <v>22</v>
      </c>
      <c r="F12" s="34" t="s">
        <v>6</v>
      </c>
      <c r="G12" s="34" t="s">
        <v>166</v>
      </c>
      <c r="H12" s="162" t="s">
        <v>455</v>
      </c>
    </row>
    <row r="13" spans="2:8" s="75" customFormat="1" ht="27">
      <c r="B13" s="3" t="s">
        <v>193</v>
      </c>
      <c r="C13" s="18" t="s">
        <v>194</v>
      </c>
      <c r="D13" s="28" t="s">
        <v>781</v>
      </c>
      <c r="E13" s="30" t="s">
        <v>52</v>
      </c>
      <c r="F13" s="32" t="s">
        <v>195</v>
      </c>
      <c r="G13" s="176" t="s">
        <v>94</v>
      </c>
      <c r="H13" s="175" t="s">
        <v>424</v>
      </c>
    </row>
    <row r="14" spans="2:8" s="75" customFormat="1" ht="27">
      <c r="B14" s="26" t="s">
        <v>206</v>
      </c>
      <c r="C14" s="19" t="s">
        <v>207</v>
      </c>
      <c r="D14" s="29" t="s">
        <v>782</v>
      </c>
      <c r="E14" s="29" t="s">
        <v>1495</v>
      </c>
      <c r="F14" s="17" t="s">
        <v>208</v>
      </c>
      <c r="G14" s="173" t="s">
        <v>6</v>
      </c>
      <c r="H14" s="162" t="s">
        <v>619</v>
      </c>
    </row>
    <row r="15" spans="2:8" s="75" customFormat="1" ht="27">
      <c r="B15" s="26" t="s">
        <v>233</v>
      </c>
      <c r="C15" s="19" t="s">
        <v>237</v>
      </c>
      <c r="D15" s="29" t="s">
        <v>783</v>
      </c>
      <c r="E15" s="26" t="s">
        <v>75</v>
      </c>
      <c r="F15" s="17" t="s">
        <v>238</v>
      </c>
      <c r="G15" s="17" t="s">
        <v>239</v>
      </c>
      <c r="H15" s="174" t="s">
        <v>582</v>
      </c>
    </row>
    <row r="16" spans="2:8" s="75" customFormat="1" ht="27">
      <c r="B16" s="3" t="s">
        <v>245</v>
      </c>
      <c r="C16" s="18" t="s">
        <v>246</v>
      </c>
      <c r="D16" s="28" t="s">
        <v>784</v>
      </c>
      <c r="E16" s="30" t="s">
        <v>75</v>
      </c>
      <c r="F16" s="32" t="s">
        <v>247</v>
      </c>
      <c r="G16" s="176" t="s">
        <v>54</v>
      </c>
      <c r="H16" s="175" t="s">
        <v>620</v>
      </c>
    </row>
    <row r="17" spans="2:9" s="75" customFormat="1" ht="27">
      <c r="B17" s="26" t="s">
        <v>248</v>
      </c>
      <c r="C17" s="19" t="s">
        <v>255</v>
      </c>
      <c r="D17" s="29" t="s">
        <v>785</v>
      </c>
      <c r="E17" s="26" t="s">
        <v>7</v>
      </c>
      <c r="F17" s="17" t="s">
        <v>256</v>
      </c>
      <c r="G17" s="173" t="s">
        <v>185</v>
      </c>
      <c r="H17" s="175" t="s">
        <v>621</v>
      </c>
    </row>
    <row r="18" spans="2:9" s="75" customFormat="1" ht="27">
      <c r="B18" s="26" t="s">
        <v>257</v>
      </c>
      <c r="C18" s="18" t="s">
        <v>258</v>
      </c>
      <c r="D18" s="28" t="s">
        <v>786</v>
      </c>
      <c r="E18" s="30" t="s">
        <v>52</v>
      </c>
      <c r="F18" s="32" t="s">
        <v>259</v>
      </c>
      <c r="G18" s="176" t="s">
        <v>54</v>
      </c>
      <c r="H18" s="162" t="s">
        <v>654</v>
      </c>
    </row>
    <row r="19" spans="2:9" s="75" customFormat="1" ht="54">
      <c r="B19" s="26" t="s">
        <v>257</v>
      </c>
      <c r="C19" s="18" t="s">
        <v>260</v>
      </c>
      <c r="D19" s="28" t="s">
        <v>787</v>
      </c>
      <c r="E19" s="30" t="s">
        <v>52</v>
      </c>
      <c r="F19" s="141" t="s">
        <v>244</v>
      </c>
      <c r="G19" s="176" t="s">
        <v>54</v>
      </c>
      <c r="H19" s="162" t="s">
        <v>662</v>
      </c>
    </row>
    <row r="20" spans="2:9" s="75" customFormat="1" ht="27">
      <c r="B20" s="26" t="s">
        <v>261</v>
      </c>
      <c r="C20" s="18" t="s">
        <v>262</v>
      </c>
      <c r="D20" s="29" t="s">
        <v>788</v>
      </c>
      <c r="E20" s="30" t="s">
        <v>52</v>
      </c>
      <c r="F20" s="141" t="s">
        <v>117</v>
      </c>
      <c r="G20" s="176" t="s">
        <v>54</v>
      </c>
      <c r="H20" s="162" t="s">
        <v>622</v>
      </c>
    </row>
    <row r="21" spans="2:9" s="75" customFormat="1" ht="27">
      <c r="B21" s="22" t="s">
        <v>279</v>
      </c>
      <c r="C21" s="27" t="s">
        <v>342</v>
      </c>
      <c r="D21" s="177" t="s">
        <v>789</v>
      </c>
      <c r="E21" s="22" t="s">
        <v>75</v>
      </c>
      <c r="F21" s="32" t="s">
        <v>280</v>
      </c>
      <c r="G21" s="32" t="s">
        <v>8</v>
      </c>
      <c r="H21" s="162" t="s">
        <v>669</v>
      </c>
    </row>
    <row r="22" spans="2:9" s="75" customFormat="1" ht="27">
      <c r="B22" s="156" t="s">
        <v>279</v>
      </c>
      <c r="C22" s="157" t="s">
        <v>281</v>
      </c>
      <c r="D22" s="28" t="s">
        <v>790</v>
      </c>
      <c r="E22" s="159" t="s">
        <v>5</v>
      </c>
      <c r="F22" s="178" t="s">
        <v>282</v>
      </c>
      <c r="G22" s="160" t="s">
        <v>6</v>
      </c>
      <c r="H22" s="162" t="s">
        <v>404</v>
      </c>
    </row>
    <row r="23" spans="2:9" s="75" customFormat="1" ht="27">
      <c r="B23" s="26" t="s">
        <v>285</v>
      </c>
      <c r="C23" s="19" t="s">
        <v>289</v>
      </c>
      <c r="D23" s="29" t="s">
        <v>791</v>
      </c>
      <c r="E23" s="26" t="s">
        <v>22</v>
      </c>
      <c r="F23" s="173" t="s">
        <v>291</v>
      </c>
      <c r="G23" s="17" t="s">
        <v>290</v>
      </c>
      <c r="H23" s="162" t="s">
        <v>1342</v>
      </c>
    </row>
    <row r="24" spans="2:9" s="75" customFormat="1" ht="39">
      <c r="B24" s="179" t="s">
        <v>100</v>
      </c>
      <c r="C24" s="157" t="s">
        <v>623</v>
      </c>
      <c r="D24" s="158" t="s">
        <v>792</v>
      </c>
      <c r="E24" s="180" t="s">
        <v>101</v>
      </c>
      <c r="F24" s="160" t="s">
        <v>102</v>
      </c>
      <c r="G24" s="140" t="s">
        <v>6</v>
      </c>
      <c r="H24" s="162" t="s">
        <v>426</v>
      </c>
      <c r="I24" s="111" t="e">
        <f>#REF!*#REF!</f>
        <v>#REF!</v>
      </c>
    </row>
    <row r="25" spans="2:9" s="75" customFormat="1" ht="27">
      <c r="B25" s="22" t="s">
        <v>115</v>
      </c>
      <c r="C25" s="27" t="s">
        <v>116</v>
      </c>
      <c r="D25" s="31" t="s">
        <v>793</v>
      </c>
      <c r="E25" s="22" t="s">
        <v>49</v>
      </c>
      <c r="F25" s="32" t="s">
        <v>117</v>
      </c>
      <c r="G25" s="163" t="s">
        <v>62</v>
      </c>
      <c r="H25" s="174" t="s">
        <v>1343</v>
      </c>
      <c r="I25" s="111" t="e">
        <f>H25*#REF!</f>
        <v>#VALUE!</v>
      </c>
    </row>
    <row r="26" spans="2:9" s="75" customFormat="1" ht="40.5">
      <c r="B26" s="3" t="s">
        <v>436</v>
      </c>
      <c r="C26" s="18" t="s">
        <v>337</v>
      </c>
      <c r="D26" s="139" t="s">
        <v>794</v>
      </c>
      <c r="E26" s="30" t="s">
        <v>49</v>
      </c>
      <c r="F26" s="181" t="s">
        <v>332</v>
      </c>
      <c r="G26" s="182" t="s">
        <v>336</v>
      </c>
      <c r="H26" s="162" t="s">
        <v>1344</v>
      </c>
      <c r="I26" s="111" t="e">
        <f>H26*#REF!</f>
        <v>#VALUE!</v>
      </c>
    </row>
    <row r="27" spans="2:9" s="75" customFormat="1" ht="40.5">
      <c r="B27" s="3" t="s">
        <v>700</v>
      </c>
      <c r="C27" s="18" t="s">
        <v>269</v>
      </c>
      <c r="D27" s="28" t="s">
        <v>1327</v>
      </c>
      <c r="E27" s="154" t="s">
        <v>49</v>
      </c>
      <c r="F27" s="17" t="s">
        <v>270</v>
      </c>
      <c r="G27" s="173" t="s">
        <v>6</v>
      </c>
      <c r="H27" s="162" t="s">
        <v>795</v>
      </c>
    </row>
    <row r="28" spans="2:9" s="75" customFormat="1" ht="27">
      <c r="B28" s="3" t="s">
        <v>69</v>
      </c>
      <c r="C28" s="18" t="s">
        <v>304</v>
      </c>
      <c r="D28" s="18"/>
      <c r="E28" s="154" t="s">
        <v>49</v>
      </c>
      <c r="F28" s="34" t="s">
        <v>305</v>
      </c>
      <c r="G28" s="34" t="s">
        <v>225</v>
      </c>
      <c r="H28" s="162" t="s">
        <v>333</v>
      </c>
    </row>
    <row r="29" spans="2:9" s="75" customFormat="1" ht="27">
      <c r="B29" s="3" t="s">
        <v>69</v>
      </c>
      <c r="C29" s="18" t="s">
        <v>70</v>
      </c>
      <c r="D29" s="28"/>
      <c r="E29" s="154" t="s">
        <v>5</v>
      </c>
      <c r="F29" s="161" t="s">
        <v>71</v>
      </c>
      <c r="G29" s="161" t="s">
        <v>72</v>
      </c>
      <c r="H29" s="162" t="s">
        <v>352</v>
      </c>
    </row>
    <row r="30" spans="2:9" s="75" customFormat="1" ht="27">
      <c r="B30" s="22" t="s">
        <v>719</v>
      </c>
      <c r="C30" s="18" t="s">
        <v>718</v>
      </c>
      <c r="D30" s="28" t="s">
        <v>717</v>
      </c>
      <c r="E30" s="30" t="s">
        <v>7</v>
      </c>
      <c r="F30" s="32" t="s">
        <v>738</v>
      </c>
      <c r="G30" s="32" t="s">
        <v>6</v>
      </c>
      <c r="H30" s="174" t="s">
        <v>809</v>
      </c>
    </row>
    <row r="31" spans="2:9" s="75" customFormat="1" ht="54">
      <c r="B31" s="22" t="s">
        <v>140</v>
      </c>
      <c r="C31" s="27" t="s">
        <v>143</v>
      </c>
      <c r="D31" s="31" t="s">
        <v>1328</v>
      </c>
      <c r="E31" s="22" t="s">
        <v>5</v>
      </c>
      <c r="F31" s="163" t="s">
        <v>144</v>
      </c>
      <c r="G31" s="163" t="s">
        <v>6</v>
      </c>
      <c r="H31" s="174" t="s">
        <v>398</v>
      </c>
    </row>
    <row r="32" spans="2:9" s="75" customFormat="1" ht="39">
      <c r="B32" s="162" t="s">
        <v>624</v>
      </c>
      <c r="C32" s="169" t="s">
        <v>767</v>
      </c>
      <c r="D32" s="29" t="s">
        <v>1329</v>
      </c>
      <c r="E32" s="170"/>
      <c r="F32" s="171" t="s">
        <v>765</v>
      </c>
      <c r="G32" s="171" t="s">
        <v>766</v>
      </c>
      <c r="H32" s="162" t="s">
        <v>1345</v>
      </c>
    </row>
    <row r="33" spans="2:8" s="75" customFormat="1" ht="64.5">
      <c r="B33" s="183" t="s">
        <v>1156</v>
      </c>
      <c r="C33" s="169" t="s">
        <v>1160</v>
      </c>
      <c r="D33" s="184"/>
      <c r="E33" s="170" t="s">
        <v>5</v>
      </c>
      <c r="F33" s="181" t="s">
        <v>1157</v>
      </c>
      <c r="G33" s="172" t="s">
        <v>1158</v>
      </c>
      <c r="H33" s="162" t="s">
        <v>1159</v>
      </c>
    </row>
    <row r="34" spans="2:8" s="75" customFormat="1" ht="27">
      <c r="B34" s="3" t="s">
        <v>193</v>
      </c>
      <c r="C34" s="18" t="s">
        <v>194</v>
      </c>
      <c r="D34" s="28" t="s">
        <v>781</v>
      </c>
      <c r="E34" s="30" t="s">
        <v>52</v>
      </c>
      <c r="F34" s="32" t="s">
        <v>195</v>
      </c>
      <c r="G34" s="176" t="s">
        <v>94</v>
      </c>
      <c r="H34" s="175" t="s">
        <v>1180</v>
      </c>
    </row>
    <row r="35" spans="2:8" s="75" customFormat="1" ht="27">
      <c r="B35" s="26" t="s">
        <v>726</v>
      </c>
      <c r="C35" s="18" t="s">
        <v>736</v>
      </c>
      <c r="D35" s="28" t="s">
        <v>735</v>
      </c>
      <c r="E35" s="30" t="s">
        <v>5</v>
      </c>
      <c r="F35" s="32" t="s">
        <v>734</v>
      </c>
      <c r="G35" s="32" t="s">
        <v>6</v>
      </c>
      <c r="H35" s="174" t="s">
        <v>1182</v>
      </c>
    </row>
    <row r="36" spans="2:8" s="75" customFormat="1" ht="54">
      <c r="B36" s="22" t="s">
        <v>713</v>
      </c>
      <c r="C36" s="18" t="s">
        <v>712</v>
      </c>
      <c r="D36" s="28" t="s">
        <v>714</v>
      </c>
      <c r="E36" s="30" t="s">
        <v>5</v>
      </c>
      <c r="F36" s="32" t="s">
        <v>739</v>
      </c>
      <c r="G36" s="32" t="s">
        <v>6</v>
      </c>
      <c r="H36" s="174" t="s">
        <v>1161</v>
      </c>
    </row>
    <row r="37" spans="2:8" s="75" customFormat="1" ht="27">
      <c r="B37" s="26" t="s">
        <v>715</v>
      </c>
      <c r="C37" s="18" t="s">
        <v>732</v>
      </c>
      <c r="D37" s="28" t="s">
        <v>733</v>
      </c>
      <c r="E37" s="30" t="s">
        <v>49</v>
      </c>
      <c r="F37" s="32" t="s">
        <v>734</v>
      </c>
      <c r="G37" s="32" t="s">
        <v>6</v>
      </c>
      <c r="H37" s="174" t="s">
        <v>1204</v>
      </c>
    </row>
    <row r="38" spans="2:8" s="75" customFormat="1" ht="27">
      <c r="B38" s="22" t="s">
        <v>127</v>
      </c>
      <c r="C38" s="27" t="s">
        <v>801</v>
      </c>
      <c r="D38" s="31" t="s">
        <v>800</v>
      </c>
      <c r="E38" s="22" t="s">
        <v>75</v>
      </c>
      <c r="F38" s="32" t="s">
        <v>805</v>
      </c>
      <c r="G38" s="32" t="s">
        <v>8</v>
      </c>
      <c r="H38" s="174" t="s">
        <v>1206</v>
      </c>
    </row>
    <row r="39" spans="2:8" s="75" customFormat="1" ht="27">
      <c r="B39" s="22" t="s">
        <v>796</v>
      </c>
      <c r="C39" s="22" t="s">
        <v>797</v>
      </c>
      <c r="D39" s="22" t="s">
        <v>1330</v>
      </c>
      <c r="E39" s="22" t="s">
        <v>7</v>
      </c>
      <c r="F39" s="22" t="s">
        <v>42</v>
      </c>
      <c r="G39" s="22" t="s">
        <v>6</v>
      </c>
      <c r="H39" s="22" t="s">
        <v>1217</v>
      </c>
    </row>
    <row r="40" spans="2:8" s="75" customFormat="1" ht="27">
      <c r="B40" s="22" t="s">
        <v>368</v>
      </c>
      <c r="C40" s="27" t="s">
        <v>369</v>
      </c>
      <c r="D40" s="29" t="s">
        <v>546</v>
      </c>
      <c r="E40" s="22" t="s">
        <v>7</v>
      </c>
      <c r="F40" s="32" t="s">
        <v>158</v>
      </c>
      <c r="G40" s="32" t="s">
        <v>6</v>
      </c>
      <c r="H40" s="162" t="s">
        <v>1168</v>
      </c>
    </row>
    <row r="41" spans="2:8" s="75" customFormat="1" ht="26.25">
      <c r="B41" s="162" t="s">
        <v>1197</v>
      </c>
      <c r="C41" s="169" t="s">
        <v>1213</v>
      </c>
      <c r="D41" s="184"/>
      <c r="E41" s="170" t="s">
        <v>1201</v>
      </c>
      <c r="F41" s="172" t="s">
        <v>1200</v>
      </c>
      <c r="G41" s="171" t="s">
        <v>1199</v>
      </c>
      <c r="H41" s="162" t="s">
        <v>1220</v>
      </c>
    </row>
    <row r="42" spans="2:8" s="75" customFormat="1" ht="67.5">
      <c r="B42" s="162" t="s">
        <v>764</v>
      </c>
      <c r="C42" s="169" t="s">
        <v>763</v>
      </c>
      <c r="D42" s="28"/>
      <c r="E42" s="22"/>
      <c r="F42" s="17" t="s">
        <v>761</v>
      </c>
      <c r="G42" s="17" t="s">
        <v>762</v>
      </c>
      <c r="H42" s="162" t="s">
        <v>1219</v>
      </c>
    </row>
    <row r="43" spans="2:8" s="75" customFormat="1" ht="27">
      <c r="B43" s="26" t="s">
        <v>28</v>
      </c>
      <c r="C43" s="18" t="s">
        <v>340</v>
      </c>
      <c r="D43" s="28" t="s">
        <v>1331</v>
      </c>
      <c r="E43" s="30" t="s">
        <v>7</v>
      </c>
      <c r="F43" s="32" t="s">
        <v>32</v>
      </c>
      <c r="G43" s="140" t="s">
        <v>33</v>
      </c>
      <c r="H43" s="175" t="s">
        <v>806</v>
      </c>
    </row>
    <row r="44" spans="2:8" s="75" customFormat="1" ht="27">
      <c r="B44" s="25" t="s">
        <v>37</v>
      </c>
      <c r="C44" s="18" t="s">
        <v>41</v>
      </c>
      <c r="D44" s="28" t="s">
        <v>1332</v>
      </c>
      <c r="E44" s="154" t="s">
        <v>7</v>
      </c>
      <c r="F44" s="103" t="s">
        <v>42</v>
      </c>
      <c r="G44" s="141" t="s">
        <v>6</v>
      </c>
      <c r="H44" s="162" t="s">
        <v>1346</v>
      </c>
    </row>
    <row r="45" spans="2:8" s="75" customFormat="1" ht="39">
      <c r="B45" s="3" t="s">
        <v>45</v>
      </c>
      <c r="C45" s="18" t="s">
        <v>51</v>
      </c>
      <c r="D45" s="28" t="s">
        <v>1333</v>
      </c>
      <c r="E45" s="30" t="s">
        <v>52</v>
      </c>
      <c r="F45" s="32" t="s">
        <v>53</v>
      </c>
      <c r="G45" s="34" t="s">
        <v>54</v>
      </c>
      <c r="H45" s="162" t="s">
        <v>338</v>
      </c>
    </row>
    <row r="46" spans="2:8" s="75" customFormat="1" ht="51.75">
      <c r="B46" s="162" t="s">
        <v>1212</v>
      </c>
      <c r="C46" s="185" t="s">
        <v>1214</v>
      </c>
      <c r="D46" s="29" t="s">
        <v>1209</v>
      </c>
      <c r="E46" s="170" t="s">
        <v>1201</v>
      </c>
      <c r="F46" s="171" t="s">
        <v>1211</v>
      </c>
      <c r="G46" s="171" t="s">
        <v>1210</v>
      </c>
      <c r="H46" s="183"/>
    </row>
    <row r="47" spans="2:8" s="75" customFormat="1" ht="27">
      <c r="B47" s="3" t="s">
        <v>1185</v>
      </c>
      <c r="C47" s="185" t="s">
        <v>1207</v>
      </c>
      <c r="D47" s="29" t="s">
        <v>1208</v>
      </c>
      <c r="E47" s="30" t="s">
        <v>75</v>
      </c>
      <c r="F47" s="32" t="s">
        <v>729</v>
      </c>
      <c r="G47" s="32" t="s">
        <v>8</v>
      </c>
      <c r="H47" s="162" t="s">
        <v>1247</v>
      </c>
    </row>
    <row r="48" spans="2:8" s="75" customFormat="1" ht="40.5">
      <c r="B48" s="22" t="s">
        <v>439</v>
      </c>
      <c r="C48" s="27" t="s">
        <v>354</v>
      </c>
      <c r="D48" s="29" t="s">
        <v>545</v>
      </c>
      <c r="E48" s="30" t="s">
        <v>5</v>
      </c>
      <c r="F48" s="171" t="s">
        <v>353</v>
      </c>
      <c r="G48" s="17" t="s">
        <v>6</v>
      </c>
      <c r="H48" s="162" t="s">
        <v>1241</v>
      </c>
    </row>
    <row r="49" spans="2:9" s="75" customFormat="1" ht="40.5">
      <c r="B49" s="22" t="s">
        <v>515</v>
      </c>
      <c r="C49" s="19" t="s">
        <v>82</v>
      </c>
      <c r="D49" s="29" t="s">
        <v>1270</v>
      </c>
      <c r="E49" s="22" t="s">
        <v>49</v>
      </c>
      <c r="F49" s="17" t="s">
        <v>83</v>
      </c>
      <c r="G49" s="17" t="s">
        <v>54</v>
      </c>
      <c r="H49" s="175" t="s">
        <v>1266</v>
      </c>
    </row>
    <row r="50" spans="2:9" s="75" customFormat="1" ht="40.5">
      <c r="B50" s="22" t="s">
        <v>434</v>
      </c>
      <c r="C50" s="186" t="s">
        <v>159</v>
      </c>
      <c r="D50" s="187" t="s">
        <v>1334</v>
      </c>
      <c r="E50" s="22" t="s">
        <v>7</v>
      </c>
      <c r="F50" s="32" t="s">
        <v>160</v>
      </c>
      <c r="G50" s="32" t="s">
        <v>161</v>
      </c>
      <c r="H50" s="162" t="s">
        <v>1282</v>
      </c>
    </row>
    <row r="51" spans="2:9" s="75" customFormat="1" ht="39">
      <c r="B51" s="183" t="s">
        <v>659</v>
      </c>
      <c r="C51" s="169" t="s">
        <v>658</v>
      </c>
      <c r="D51" s="29" t="s">
        <v>668</v>
      </c>
      <c r="E51" s="170"/>
      <c r="F51" s="171" t="s">
        <v>660</v>
      </c>
      <c r="G51" s="172" t="s">
        <v>6</v>
      </c>
      <c r="H51" s="162" t="s">
        <v>1283</v>
      </c>
    </row>
    <row r="52" spans="2:9" s="75" customFormat="1" ht="27">
      <c r="B52" s="26" t="s">
        <v>240</v>
      </c>
      <c r="C52" s="27" t="s">
        <v>418</v>
      </c>
      <c r="D52" s="29" t="s">
        <v>1335</v>
      </c>
      <c r="E52" s="30" t="s">
        <v>75</v>
      </c>
      <c r="F52" s="30" t="s">
        <v>691</v>
      </c>
      <c r="G52" s="30" t="s">
        <v>8</v>
      </c>
      <c r="H52" s="174" t="s">
        <v>1347</v>
      </c>
    </row>
    <row r="53" spans="2:9" s="75" customFormat="1" ht="153">
      <c r="B53" s="26" t="s">
        <v>1267</v>
      </c>
      <c r="C53" s="188" t="s">
        <v>1268</v>
      </c>
      <c r="D53" s="189"/>
      <c r="E53" s="185" t="s">
        <v>7</v>
      </c>
      <c r="F53" s="190" t="s">
        <v>1269</v>
      </c>
      <c r="G53" s="191" t="s">
        <v>6</v>
      </c>
      <c r="H53" s="192" t="s">
        <v>1288</v>
      </c>
    </row>
    <row r="54" spans="2:9" s="75" customFormat="1" ht="27">
      <c r="B54" s="26" t="s">
        <v>723</v>
      </c>
      <c r="C54" s="185" t="s">
        <v>1262</v>
      </c>
      <c r="D54" s="29" t="s">
        <v>1261</v>
      </c>
      <c r="E54" s="193" t="s">
        <v>7</v>
      </c>
      <c r="F54" s="32" t="s">
        <v>1263</v>
      </c>
      <c r="G54" s="171" t="s">
        <v>1264</v>
      </c>
      <c r="H54" s="171" t="s">
        <v>1291</v>
      </c>
    </row>
    <row r="55" spans="2:9" s="65" customFormat="1" ht="39">
      <c r="B55" s="26" t="s">
        <v>1278</v>
      </c>
      <c r="C55" s="18" t="s">
        <v>1280</v>
      </c>
      <c r="D55" s="29" t="s">
        <v>1336</v>
      </c>
      <c r="E55" s="193" t="s">
        <v>1176</v>
      </c>
      <c r="F55" s="171" t="s">
        <v>1273</v>
      </c>
      <c r="G55" s="171" t="s">
        <v>442</v>
      </c>
      <c r="H55" s="162" t="s">
        <v>1348</v>
      </c>
    </row>
    <row r="56" spans="2:9" s="75" customFormat="1" ht="40.5">
      <c r="B56" s="22" t="s">
        <v>1246</v>
      </c>
      <c r="C56" s="27" t="s">
        <v>109</v>
      </c>
      <c r="D56" s="31" t="s">
        <v>1337</v>
      </c>
      <c r="E56" s="22" t="s">
        <v>49</v>
      </c>
      <c r="F56" s="32" t="s">
        <v>110</v>
      </c>
      <c r="G56" s="32" t="s">
        <v>6</v>
      </c>
      <c r="H56" s="174" t="s">
        <v>1297</v>
      </c>
    </row>
    <row r="57" spans="2:9" s="75" customFormat="1" ht="51.75">
      <c r="B57" s="26" t="s">
        <v>283</v>
      </c>
      <c r="C57" s="67" t="s">
        <v>1229</v>
      </c>
      <c r="D57" s="29" t="s">
        <v>1228</v>
      </c>
      <c r="E57" s="170"/>
      <c r="F57" s="171" t="s">
        <v>1230</v>
      </c>
      <c r="G57" s="172" t="s">
        <v>6</v>
      </c>
      <c r="H57" s="162" t="s">
        <v>1338</v>
      </c>
    </row>
    <row r="58" spans="2:9" s="75" customFormat="1" ht="27">
      <c r="B58" s="3" t="s">
        <v>265</v>
      </c>
      <c r="C58" s="19" t="s">
        <v>266</v>
      </c>
      <c r="D58" s="29" t="s">
        <v>1339</v>
      </c>
      <c r="E58" s="26" t="s">
        <v>7</v>
      </c>
      <c r="F58" s="17" t="s">
        <v>267</v>
      </c>
      <c r="G58" s="17" t="s">
        <v>268</v>
      </c>
      <c r="H58" s="162" t="s">
        <v>1349</v>
      </c>
    </row>
    <row r="59" spans="2:9" s="75" customFormat="1" ht="40.5">
      <c r="B59" s="26" t="s">
        <v>1326</v>
      </c>
      <c r="C59" s="169" t="s">
        <v>556</v>
      </c>
      <c r="D59" s="29" t="s">
        <v>555</v>
      </c>
      <c r="E59" s="170" t="s">
        <v>75</v>
      </c>
      <c r="F59" s="193" t="s">
        <v>557</v>
      </c>
      <c r="G59" s="17" t="s">
        <v>539</v>
      </c>
      <c r="H59" s="162" t="s">
        <v>1340</v>
      </c>
    </row>
    <row r="60" spans="2:9" s="75" customFormat="1" ht="40.5">
      <c r="B60" s="22" t="s">
        <v>810</v>
      </c>
      <c r="C60" s="18" t="s">
        <v>106</v>
      </c>
      <c r="D60" s="28" t="s">
        <v>548</v>
      </c>
      <c r="E60" s="30" t="s">
        <v>5</v>
      </c>
      <c r="F60" s="32" t="s">
        <v>107</v>
      </c>
      <c r="G60" s="32" t="s">
        <v>6</v>
      </c>
      <c r="H60" s="174" t="s">
        <v>1350</v>
      </c>
    </row>
    <row r="61" spans="2:9" s="75" customFormat="1" ht="40.5">
      <c r="B61" s="26" t="s">
        <v>437</v>
      </c>
      <c r="C61" s="19" t="s">
        <v>217</v>
      </c>
      <c r="D61" s="29" t="s">
        <v>1341</v>
      </c>
      <c r="E61" s="26"/>
      <c r="F61" s="17" t="s">
        <v>218</v>
      </c>
      <c r="G61" s="17" t="s">
        <v>6</v>
      </c>
      <c r="H61" s="162" t="s">
        <v>1289</v>
      </c>
    </row>
    <row r="62" spans="2:9" s="75" customFormat="1" ht="26.25">
      <c r="B62" s="183" t="s">
        <v>1278</v>
      </c>
      <c r="C62" s="169" t="s">
        <v>1302</v>
      </c>
      <c r="D62" s="184"/>
      <c r="E62" s="170" t="s">
        <v>447</v>
      </c>
      <c r="F62" s="171" t="s">
        <v>1303</v>
      </c>
      <c r="G62" s="172" t="s">
        <v>6</v>
      </c>
      <c r="H62" s="162" t="s">
        <v>1304</v>
      </c>
    </row>
    <row r="63" spans="2:9" s="75" customFormat="1" ht="27">
      <c r="B63" s="22" t="s">
        <v>756</v>
      </c>
      <c r="C63" s="100" t="s">
        <v>1249</v>
      </c>
      <c r="D63" s="139" t="s">
        <v>1155</v>
      </c>
      <c r="E63" s="30" t="s">
        <v>75</v>
      </c>
      <c r="F63" s="103" t="s">
        <v>757</v>
      </c>
      <c r="G63" s="17" t="s">
        <v>539</v>
      </c>
      <c r="H63" s="162" t="s">
        <v>1318</v>
      </c>
      <c r="I63" s="65"/>
    </row>
    <row r="64" spans="2:9" s="75" customFormat="1" ht="51.75">
      <c r="B64" s="26" t="s">
        <v>1323</v>
      </c>
      <c r="C64" s="18" t="s">
        <v>1322</v>
      </c>
      <c r="D64" s="29" t="s">
        <v>1325</v>
      </c>
      <c r="E64" s="194" t="s">
        <v>1176</v>
      </c>
      <c r="F64" s="171" t="s">
        <v>1273</v>
      </c>
      <c r="G64" s="171" t="s">
        <v>442</v>
      </c>
      <c r="H64" s="162" t="s">
        <v>1324</v>
      </c>
    </row>
    <row r="65" spans="2:8" ht="30">
      <c r="B65" s="147" t="s">
        <v>37</v>
      </c>
      <c r="C65" s="108" t="s">
        <v>38</v>
      </c>
      <c r="D65" s="109" t="s">
        <v>307</v>
      </c>
      <c r="E65" s="195" t="s">
        <v>7</v>
      </c>
      <c r="F65" s="148" t="s">
        <v>39</v>
      </c>
      <c r="G65" s="110" t="s">
        <v>6</v>
      </c>
      <c r="H65" s="155" t="s">
        <v>1251</v>
      </c>
    </row>
    <row r="66" spans="2:8" ht="27">
      <c r="B66" s="147" t="s">
        <v>37</v>
      </c>
      <c r="C66" s="108" t="s">
        <v>40</v>
      </c>
      <c r="D66" s="109" t="s">
        <v>308</v>
      </c>
      <c r="E66" s="195" t="s">
        <v>7</v>
      </c>
      <c r="F66" s="148" t="s">
        <v>36</v>
      </c>
      <c r="G66" s="110" t="s">
        <v>6</v>
      </c>
      <c r="H66" s="196" t="s">
        <v>534</v>
      </c>
    </row>
    <row r="67" spans="2:8" ht="30">
      <c r="B67" s="147" t="s">
        <v>37</v>
      </c>
      <c r="C67" s="108" t="s">
        <v>43</v>
      </c>
      <c r="D67" s="197" t="s">
        <v>309</v>
      </c>
      <c r="E67" s="198" t="s">
        <v>7</v>
      </c>
      <c r="F67" s="197" t="s">
        <v>44</v>
      </c>
      <c r="G67" s="197" t="s">
        <v>6</v>
      </c>
      <c r="H67" s="197" t="s">
        <v>1252</v>
      </c>
    </row>
    <row r="68" spans="2:8" ht="30">
      <c r="B68" s="51" t="s">
        <v>45</v>
      </c>
      <c r="C68" s="199" t="s">
        <v>48</v>
      </c>
      <c r="D68" s="16" t="s">
        <v>326</v>
      </c>
      <c r="E68" s="200" t="s">
        <v>49</v>
      </c>
      <c r="F68" s="52" t="s">
        <v>50</v>
      </c>
      <c r="G68" s="201" t="s">
        <v>6</v>
      </c>
      <c r="H68" s="202" t="s">
        <v>1253</v>
      </c>
    </row>
    <row r="69" spans="2:8" ht="75">
      <c r="B69" s="70" t="s">
        <v>45</v>
      </c>
      <c r="C69" s="199" t="s">
        <v>55</v>
      </c>
      <c r="D69" s="203" t="s">
        <v>310</v>
      </c>
      <c r="E69" s="195" t="s">
        <v>7</v>
      </c>
      <c r="F69" s="52" t="s">
        <v>53</v>
      </c>
      <c r="G69" s="50" t="s">
        <v>54</v>
      </c>
      <c r="H69" s="197" t="s">
        <v>1254</v>
      </c>
    </row>
    <row r="70" spans="2:8" ht="90">
      <c r="B70" s="70" t="s">
        <v>701</v>
      </c>
      <c r="C70" s="63" t="s">
        <v>57</v>
      </c>
      <c r="D70" s="203" t="s">
        <v>311</v>
      </c>
      <c r="E70" s="195" t="s">
        <v>7</v>
      </c>
      <c r="F70" s="52" t="s">
        <v>9</v>
      </c>
      <c r="G70" s="50" t="s">
        <v>6</v>
      </c>
      <c r="H70" s="155" t="s">
        <v>1255</v>
      </c>
    </row>
    <row r="71" spans="2:8" ht="90">
      <c r="B71" s="11" t="s">
        <v>431</v>
      </c>
      <c r="C71" s="12" t="s">
        <v>463</v>
      </c>
      <c r="D71" s="16" t="s">
        <v>462</v>
      </c>
      <c r="E71" s="11" t="s">
        <v>7</v>
      </c>
      <c r="F71" s="52" t="s">
        <v>460</v>
      </c>
      <c r="G71" s="8" t="s">
        <v>6</v>
      </c>
      <c r="H71" s="204" t="s">
        <v>1256</v>
      </c>
    </row>
    <row r="72" spans="2:8" ht="90">
      <c r="B72" s="11" t="s">
        <v>431</v>
      </c>
      <c r="C72" s="12" t="s">
        <v>77</v>
      </c>
      <c r="D72" s="16" t="s">
        <v>313</v>
      </c>
      <c r="E72" s="11" t="s">
        <v>49</v>
      </c>
      <c r="F72" s="8" t="s">
        <v>78</v>
      </c>
      <c r="G72" s="8" t="s">
        <v>6</v>
      </c>
      <c r="H72" s="155" t="s">
        <v>1259</v>
      </c>
    </row>
    <row r="73" spans="2:8" ht="40.5">
      <c r="B73" s="51" t="s">
        <v>461</v>
      </c>
      <c r="C73" s="63" t="s">
        <v>459</v>
      </c>
      <c r="D73" s="64" t="s">
        <v>458</v>
      </c>
      <c r="E73" s="51" t="s">
        <v>49</v>
      </c>
      <c r="F73" s="52" t="s">
        <v>460</v>
      </c>
      <c r="G73" s="205" t="s">
        <v>6</v>
      </c>
      <c r="H73" s="206"/>
    </row>
    <row r="74" spans="2:8" ht="40.5">
      <c r="B74" s="51" t="s">
        <v>432</v>
      </c>
      <c r="C74" s="63" t="s">
        <v>125</v>
      </c>
      <c r="D74" s="64" t="s">
        <v>316</v>
      </c>
      <c r="E74" s="51" t="s">
        <v>5</v>
      </c>
      <c r="F74" s="52" t="s">
        <v>126</v>
      </c>
      <c r="G74" s="52" t="s">
        <v>6</v>
      </c>
      <c r="H74" s="155" t="s">
        <v>1357</v>
      </c>
    </row>
    <row r="75" spans="2:8" ht="30">
      <c r="B75" s="51" t="s">
        <v>127</v>
      </c>
      <c r="C75" s="63" t="s">
        <v>130</v>
      </c>
      <c r="D75" s="64" t="s">
        <v>317</v>
      </c>
      <c r="E75" s="51" t="s">
        <v>7</v>
      </c>
      <c r="F75" s="52" t="s">
        <v>131</v>
      </c>
      <c r="G75" s="52" t="s">
        <v>132</v>
      </c>
      <c r="H75" s="207" t="s">
        <v>301</v>
      </c>
    </row>
    <row r="76" spans="2:8" ht="40.5">
      <c r="B76" s="51" t="s">
        <v>532</v>
      </c>
      <c r="C76" s="63" t="s">
        <v>137</v>
      </c>
      <c r="D76" s="64" t="s">
        <v>318</v>
      </c>
      <c r="E76" s="51" t="s">
        <v>49</v>
      </c>
      <c r="F76" s="52" t="s">
        <v>138</v>
      </c>
      <c r="G76" s="52" t="s">
        <v>139</v>
      </c>
      <c r="H76" s="208" t="s">
        <v>1216</v>
      </c>
    </row>
    <row r="77" spans="2:8" ht="45">
      <c r="B77" s="51" t="s">
        <v>704</v>
      </c>
      <c r="C77" s="63" t="s">
        <v>150</v>
      </c>
      <c r="D77" s="64" t="s">
        <v>319</v>
      </c>
      <c r="E77" s="51" t="s">
        <v>5</v>
      </c>
      <c r="F77" s="52" t="s">
        <v>151</v>
      </c>
      <c r="G77" s="52" t="s">
        <v>6</v>
      </c>
      <c r="H77" s="99" t="s">
        <v>1260</v>
      </c>
    </row>
    <row r="78" spans="2:8" ht="40.5">
      <c r="B78" s="11" t="s">
        <v>435</v>
      </c>
      <c r="C78" s="12" t="s">
        <v>163</v>
      </c>
      <c r="D78" s="16" t="s">
        <v>321</v>
      </c>
      <c r="E78" s="11" t="s">
        <v>101</v>
      </c>
      <c r="F78" s="8" t="s">
        <v>164</v>
      </c>
      <c r="G78" s="8" t="s">
        <v>6</v>
      </c>
      <c r="H78" s="197" t="s">
        <v>687</v>
      </c>
    </row>
    <row r="79" spans="2:8" ht="40.5">
      <c r="B79" s="147" t="s">
        <v>435</v>
      </c>
      <c r="C79" s="209" t="s">
        <v>170</v>
      </c>
      <c r="D79" s="149" t="s">
        <v>322</v>
      </c>
      <c r="E79" s="195" t="s">
        <v>49</v>
      </c>
      <c r="F79" s="210" t="s">
        <v>132</v>
      </c>
      <c r="G79" s="210" t="s">
        <v>171</v>
      </c>
      <c r="H79" s="208" t="s">
        <v>533</v>
      </c>
    </row>
    <row r="80" spans="2:8" ht="40.5">
      <c r="B80" s="70" t="s">
        <v>547</v>
      </c>
      <c r="C80" s="199" t="s">
        <v>183</v>
      </c>
      <c r="D80" s="203" t="s">
        <v>323</v>
      </c>
      <c r="E80" s="195" t="s">
        <v>7</v>
      </c>
      <c r="F80" s="201" t="s">
        <v>184</v>
      </c>
      <c r="G80" s="201" t="s">
        <v>185</v>
      </c>
      <c r="H80" s="211" t="s">
        <v>1352</v>
      </c>
    </row>
    <row r="81" spans="1:9" ht="54">
      <c r="B81" s="11" t="s">
        <v>1248</v>
      </c>
      <c r="C81" s="12" t="s">
        <v>219</v>
      </c>
      <c r="D81" s="212" t="s">
        <v>392</v>
      </c>
      <c r="E81" s="11" t="s">
        <v>5</v>
      </c>
      <c r="F81" s="8" t="s">
        <v>220</v>
      </c>
      <c r="G81" s="8" t="s">
        <v>6</v>
      </c>
      <c r="H81" s="213" t="s">
        <v>1353</v>
      </c>
    </row>
    <row r="82" spans="1:9" ht="40.5">
      <c r="B82" s="11" t="s">
        <v>438</v>
      </c>
      <c r="C82" s="12" t="s">
        <v>231</v>
      </c>
      <c r="D82" s="16" t="s">
        <v>327</v>
      </c>
      <c r="E82" s="11" t="s">
        <v>49</v>
      </c>
      <c r="F82" s="8" t="s">
        <v>232</v>
      </c>
      <c r="G82" s="8" t="s">
        <v>160</v>
      </c>
      <c r="H82" s="99" t="s">
        <v>1295</v>
      </c>
    </row>
    <row r="83" spans="1:9" ht="40.5">
      <c r="B83" s="70" t="s">
        <v>705</v>
      </c>
      <c r="C83" s="199" t="s">
        <v>254</v>
      </c>
      <c r="D83" s="203" t="s">
        <v>328</v>
      </c>
      <c r="E83" s="195" t="s">
        <v>26</v>
      </c>
      <c r="F83" s="8" t="s">
        <v>60</v>
      </c>
      <c r="G83" s="8" t="s">
        <v>6</v>
      </c>
      <c r="H83" s="197" t="s">
        <v>1309</v>
      </c>
    </row>
    <row r="84" spans="1:9" ht="45">
      <c r="B84" s="11" t="s">
        <v>1205</v>
      </c>
      <c r="C84" s="12" t="s">
        <v>263</v>
      </c>
      <c r="D84" s="16" t="s">
        <v>329</v>
      </c>
      <c r="E84" s="11" t="s">
        <v>49</v>
      </c>
      <c r="F84" s="8" t="s">
        <v>264</v>
      </c>
      <c r="G84" s="8" t="s">
        <v>6</v>
      </c>
      <c r="H84" s="197" t="s">
        <v>1310</v>
      </c>
    </row>
    <row r="85" spans="1:9" ht="45">
      <c r="B85" s="11" t="s">
        <v>440</v>
      </c>
      <c r="C85" s="12" t="s">
        <v>275</v>
      </c>
      <c r="D85" s="16" t="s">
        <v>330</v>
      </c>
      <c r="E85" s="200" t="s">
        <v>276</v>
      </c>
      <c r="F85" s="8" t="s">
        <v>216</v>
      </c>
      <c r="G85" s="8" t="s">
        <v>6</v>
      </c>
      <c r="H85" s="197" t="s">
        <v>1311</v>
      </c>
    </row>
    <row r="86" spans="1:9" ht="30">
      <c r="B86" s="11" t="s">
        <v>271</v>
      </c>
      <c r="C86" s="12" t="s">
        <v>277</v>
      </c>
      <c r="D86" s="16" t="s">
        <v>331</v>
      </c>
      <c r="E86" s="11" t="s">
        <v>214</v>
      </c>
      <c r="F86" s="8" t="s">
        <v>105</v>
      </c>
      <c r="G86" s="8" t="s">
        <v>278</v>
      </c>
      <c r="H86" s="208" t="s">
        <v>419</v>
      </c>
    </row>
    <row r="87" spans="1:9" ht="30">
      <c r="B87" s="70" t="s">
        <v>1183</v>
      </c>
      <c r="C87" s="108" t="s">
        <v>1233</v>
      </c>
      <c r="D87" s="16"/>
      <c r="E87" s="51"/>
      <c r="F87" s="52" t="s">
        <v>1226</v>
      </c>
      <c r="G87" s="8" t="s">
        <v>539</v>
      </c>
      <c r="H87" s="215" t="s">
        <v>1374</v>
      </c>
    </row>
    <row r="88" spans="1:9" customFormat="1" ht="72.75" customHeight="1">
      <c r="A88" s="1"/>
      <c r="B88" s="11" t="s">
        <v>438</v>
      </c>
      <c r="C88" s="12" t="s">
        <v>231</v>
      </c>
      <c r="D88" s="16" t="s">
        <v>327</v>
      </c>
      <c r="E88" s="11" t="s">
        <v>49</v>
      </c>
      <c r="F88" s="8" t="s">
        <v>232</v>
      </c>
      <c r="G88" s="8" t="s">
        <v>160</v>
      </c>
      <c r="H88" s="99" t="s">
        <v>1398</v>
      </c>
    </row>
    <row r="89" spans="1:9" customFormat="1" ht="58.5" customHeight="1">
      <c r="A89" s="1"/>
      <c r="B89" s="51" t="s">
        <v>433</v>
      </c>
      <c r="C89" s="63" t="s">
        <v>152</v>
      </c>
      <c r="D89" s="149" t="s">
        <v>320</v>
      </c>
      <c r="E89" s="51" t="s">
        <v>153</v>
      </c>
      <c r="F89" s="52" t="s">
        <v>154</v>
      </c>
      <c r="G89" s="52" t="s">
        <v>448</v>
      </c>
      <c r="H89" s="99" t="s">
        <v>1397</v>
      </c>
      <c r="I89" s="1"/>
    </row>
    <row r="90" spans="1:9" ht="75">
      <c r="B90" s="70" t="s">
        <v>45</v>
      </c>
      <c r="C90" s="199" t="s">
        <v>55</v>
      </c>
      <c r="D90" s="203" t="s">
        <v>310</v>
      </c>
      <c r="E90" s="195" t="s">
        <v>7</v>
      </c>
      <c r="F90" s="52" t="s">
        <v>53</v>
      </c>
      <c r="G90" s="8" t="s">
        <v>442</v>
      </c>
      <c r="H90" s="197" t="s">
        <v>1254</v>
      </c>
    </row>
    <row r="91" spans="1:9" customFormat="1" ht="40.5">
      <c r="A91" s="1"/>
      <c r="B91" s="51" t="s">
        <v>432</v>
      </c>
      <c r="C91" s="63" t="s">
        <v>125</v>
      </c>
      <c r="D91" s="64" t="s">
        <v>316</v>
      </c>
      <c r="E91" s="51" t="s">
        <v>5</v>
      </c>
      <c r="F91" s="52" t="s">
        <v>126</v>
      </c>
      <c r="G91" s="52" t="s">
        <v>448</v>
      </c>
      <c r="H91" s="155" t="s">
        <v>1356</v>
      </c>
    </row>
    <row r="92" spans="1:9" customFormat="1" ht="27" customHeight="1">
      <c r="A92" s="65"/>
      <c r="B92" s="51" t="s">
        <v>108</v>
      </c>
      <c r="C92" s="63" t="s">
        <v>457</v>
      </c>
      <c r="D92" s="64" t="s">
        <v>315</v>
      </c>
      <c r="E92" s="51" t="s">
        <v>49</v>
      </c>
      <c r="F92" s="52" t="s">
        <v>111</v>
      </c>
      <c r="G92" s="52" t="s">
        <v>112</v>
      </c>
      <c r="H92" s="206" t="s">
        <v>1393</v>
      </c>
    </row>
    <row r="93" spans="1:9" ht="60">
      <c r="B93" s="51" t="s">
        <v>1396</v>
      </c>
      <c r="C93" s="218" t="s">
        <v>1395</v>
      </c>
      <c r="D93" s="212" t="s">
        <v>1394</v>
      </c>
      <c r="E93" s="219" t="s">
        <v>7</v>
      </c>
      <c r="F93" s="99" t="s">
        <v>1237</v>
      </c>
      <c r="G93" s="220" t="s">
        <v>448</v>
      </c>
      <c r="H93" s="221" t="s">
        <v>1434</v>
      </c>
    </row>
    <row r="94" spans="1:9" ht="60">
      <c r="B94" s="105" t="s">
        <v>756</v>
      </c>
      <c r="C94" s="150" t="s">
        <v>1162</v>
      </c>
      <c r="D94" s="151" t="s">
        <v>1163</v>
      </c>
      <c r="E94" s="152" t="s">
        <v>1202</v>
      </c>
      <c r="F94" s="106" t="s">
        <v>769</v>
      </c>
      <c r="G94" s="17" t="s">
        <v>442</v>
      </c>
      <c r="H94" s="104" t="s">
        <v>1422</v>
      </c>
      <c r="I94" s="1"/>
    </row>
    <row r="95" spans="1:9" ht="51">
      <c r="B95" s="105" t="s">
        <v>756</v>
      </c>
      <c r="C95" s="150" t="s">
        <v>1165</v>
      </c>
      <c r="D95" s="151" t="s">
        <v>1164</v>
      </c>
      <c r="E95" s="152" t="s">
        <v>7</v>
      </c>
      <c r="F95" s="106" t="s">
        <v>1223</v>
      </c>
      <c r="G95" s="153" t="s">
        <v>448</v>
      </c>
      <c r="H95" s="104" t="s">
        <v>1317</v>
      </c>
      <c r="I95" s="1" t="s">
        <v>1184</v>
      </c>
    </row>
    <row r="96" spans="1:9" ht="30">
      <c r="B96" s="105" t="s">
        <v>756</v>
      </c>
      <c r="C96" s="150" t="s">
        <v>1167</v>
      </c>
      <c r="D96" s="151" t="s">
        <v>1166</v>
      </c>
      <c r="E96" s="152" t="s">
        <v>75</v>
      </c>
      <c r="F96" s="106" t="s">
        <v>769</v>
      </c>
      <c r="G96" s="17" t="s">
        <v>442</v>
      </c>
      <c r="H96" s="104" t="s">
        <v>1317</v>
      </c>
      <c r="I96" s="1" t="s">
        <v>1184</v>
      </c>
    </row>
    <row r="97" spans="2:8" ht="60.75">
      <c r="B97" s="51" t="s">
        <v>703</v>
      </c>
      <c r="C97" s="12" t="s">
        <v>683</v>
      </c>
      <c r="D97" s="16" t="s">
        <v>682</v>
      </c>
      <c r="E97" s="51" t="s">
        <v>5</v>
      </c>
      <c r="F97" s="52" t="s">
        <v>299</v>
      </c>
      <c r="G97" s="223" t="s">
        <v>448</v>
      </c>
      <c r="H97" s="227" t="s">
        <v>1285</v>
      </c>
    </row>
    <row r="98" spans="2:8" ht="45">
      <c r="B98" s="224" t="s">
        <v>702</v>
      </c>
      <c r="C98" s="63" t="s">
        <v>686</v>
      </c>
      <c r="D98" s="225" t="s">
        <v>694</v>
      </c>
      <c r="E98" s="224" t="s">
        <v>75</v>
      </c>
      <c r="F98" s="52" t="s">
        <v>664</v>
      </c>
      <c r="G98" s="8" t="s">
        <v>442</v>
      </c>
      <c r="H98" s="226" t="s">
        <v>1417</v>
      </c>
    </row>
    <row r="99" spans="2:8" s="1" customFormat="1" ht="27">
      <c r="B99" s="11" t="s">
        <v>726</v>
      </c>
      <c r="C99" s="108" t="s">
        <v>803</v>
      </c>
      <c r="D99" s="16" t="s">
        <v>1376</v>
      </c>
      <c r="E99" s="11" t="s">
        <v>1427</v>
      </c>
      <c r="F99" s="222" t="s">
        <v>802</v>
      </c>
      <c r="G99" s="223" t="s">
        <v>448</v>
      </c>
      <c r="H99" s="207" t="s">
        <v>1435</v>
      </c>
    </row>
    <row r="100" spans="2:8" ht="54">
      <c r="B100" s="22" t="s">
        <v>10</v>
      </c>
      <c r="C100" s="18" t="s">
        <v>11</v>
      </c>
      <c r="D100" s="28" t="s">
        <v>306</v>
      </c>
      <c r="E100" s="30" t="s">
        <v>5</v>
      </c>
      <c r="F100" s="32" t="s">
        <v>1234</v>
      </c>
      <c r="G100" s="35" t="s">
        <v>448</v>
      </c>
      <c r="H100" s="20" t="s">
        <v>1406</v>
      </c>
    </row>
    <row r="101" spans="2:8" ht="30">
      <c r="B101" s="22" t="s">
        <v>127</v>
      </c>
      <c r="C101" s="27" t="s">
        <v>130</v>
      </c>
      <c r="D101" s="31" t="s">
        <v>317</v>
      </c>
      <c r="E101" s="22" t="s">
        <v>7</v>
      </c>
      <c r="F101" s="32" t="s">
        <v>131</v>
      </c>
      <c r="G101" s="32" t="s">
        <v>132</v>
      </c>
      <c r="H101" s="21" t="s">
        <v>301</v>
      </c>
    </row>
    <row r="102" spans="2:8" ht="45">
      <c r="B102" s="22" t="s">
        <v>704</v>
      </c>
      <c r="C102" s="27" t="s">
        <v>150</v>
      </c>
      <c r="D102" s="68" t="s">
        <v>319</v>
      </c>
      <c r="E102" s="22" t="s">
        <v>5</v>
      </c>
      <c r="F102" s="32" t="s">
        <v>151</v>
      </c>
      <c r="G102" s="35" t="s">
        <v>448</v>
      </c>
      <c r="H102" s="20" t="s">
        <v>1260</v>
      </c>
    </row>
    <row r="103" spans="2:8" ht="40.5">
      <c r="B103" s="3" t="s">
        <v>547</v>
      </c>
      <c r="C103" s="10" t="s">
        <v>183</v>
      </c>
      <c r="D103" s="69" t="s">
        <v>323</v>
      </c>
      <c r="E103" s="4" t="s">
        <v>7</v>
      </c>
      <c r="F103" s="49" t="s">
        <v>184</v>
      </c>
      <c r="G103" s="49" t="s">
        <v>185</v>
      </c>
      <c r="H103" s="142" t="s">
        <v>1352</v>
      </c>
    </row>
    <row r="104" spans="2:8" ht="54">
      <c r="B104" s="2" t="s">
        <v>1248</v>
      </c>
      <c r="C104" s="9" t="s">
        <v>219</v>
      </c>
      <c r="D104" s="94" t="s">
        <v>392</v>
      </c>
      <c r="E104" s="2" t="s">
        <v>5</v>
      </c>
      <c r="F104" s="5" t="s">
        <v>220</v>
      </c>
      <c r="G104" s="8" t="s">
        <v>448</v>
      </c>
      <c r="H104" s="104" t="s">
        <v>1430</v>
      </c>
    </row>
    <row r="105" spans="2:8" ht="27">
      <c r="B105" s="51" t="s">
        <v>79</v>
      </c>
      <c r="C105" s="199" t="s">
        <v>80</v>
      </c>
      <c r="D105" s="203" t="s">
        <v>314</v>
      </c>
      <c r="E105" s="200" t="s">
        <v>7</v>
      </c>
      <c r="F105" s="52" t="s">
        <v>81</v>
      </c>
      <c r="G105" s="229" t="s">
        <v>72</v>
      </c>
      <c r="H105" s="197" t="s">
        <v>1308</v>
      </c>
    </row>
    <row r="106" spans="2:8" ht="54">
      <c r="B106" s="26" t="s">
        <v>1371</v>
      </c>
      <c r="C106" s="19" t="s">
        <v>423</v>
      </c>
      <c r="D106" s="29" t="s">
        <v>421</v>
      </c>
      <c r="E106" s="22" t="s">
        <v>75</v>
      </c>
      <c r="F106" s="32" t="s">
        <v>422</v>
      </c>
      <c r="G106" s="17" t="s">
        <v>442</v>
      </c>
      <c r="H106" s="96" t="s">
        <v>1433</v>
      </c>
    </row>
    <row r="107" spans="2:8" ht="120.75">
      <c r="B107" s="230" t="s">
        <v>172</v>
      </c>
      <c r="C107" s="230" t="s">
        <v>456</v>
      </c>
      <c r="D107" s="230" t="s">
        <v>324</v>
      </c>
      <c r="E107" s="230" t="s">
        <v>49</v>
      </c>
      <c r="F107" s="230" t="s">
        <v>20</v>
      </c>
      <c r="G107" s="231" t="s">
        <v>186</v>
      </c>
      <c r="H107" s="232" t="s">
        <v>1471</v>
      </c>
    </row>
    <row r="108" spans="2:8" ht="30">
      <c r="B108" s="51" t="s">
        <v>1242</v>
      </c>
      <c r="C108" s="12" t="s">
        <v>1244</v>
      </c>
      <c r="D108" s="16" t="s">
        <v>1243</v>
      </c>
      <c r="E108" s="233" t="s">
        <v>1176</v>
      </c>
      <c r="F108" s="234" t="s">
        <v>1238</v>
      </c>
      <c r="G108" s="8" t="s">
        <v>442</v>
      </c>
      <c r="H108" s="99" t="s">
        <v>1486</v>
      </c>
    </row>
    <row r="109" spans="2:8" ht="30">
      <c r="B109" s="22" t="s">
        <v>719</v>
      </c>
      <c r="C109" s="18" t="s">
        <v>1193</v>
      </c>
      <c r="D109" s="29" t="s">
        <v>1375</v>
      </c>
      <c r="E109" s="66" t="s">
        <v>1189</v>
      </c>
      <c r="F109" s="35" t="s">
        <v>87</v>
      </c>
      <c r="G109" s="35" t="s">
        <v>1190</v>
      </c>
      <c r="H109" s="214" t="s">
        <v>1502</v>
      </c>
    </row>
  </sheetData>
  <pageMargins left="0.7" right="0.7" top="0.75" bottom="0.75" header="0.3" footer="0.3"/>
  <pageSetup paperSize="5" orientation="portrait" r:id="rId1"/>
  <legacyDrawing r:id="rId2"/>
</worksheet>
</file>

<file path=xl/worksheets/sheet2.xml><?xml version="1.0" encoding="utf-8"?>
<worksheet xmlns="http://schemas.openxmlformats.org/spreadsheetml/2006/main" xmlns:r="http://schemas.openxmlformats.org/officeDocument/2006/relationships">
  <sheetPr codeName="Hoja1"/>
  <dimension ref="A1:L215"/>
  <sheetViews>
    <sheetView tabSelected="1" topLeftCell="D1" workbookViewId="0">
      <pane ySplit="1" topLeftCell="A178" activePane="bottomLeft" state="frozen"/>
      <selection activeCell="D1" sqref="D1"/>
      <selection pane="bottomLeft" activeCell="I199" sqref="I199"/>
    </sheetView>
  </sheetViews>
  <sheetFormatPr baseColWidth="10" defaultRowHeight="15"/>
  <cols>
    <col min="1" max="1" width="17.28515625" style="271" customWidth="1"/>
    <col min="2" max="2" width="14.5703125" style="283" customWidth="1"/>
    <col min="3" max="3" width="30.140625" style="241" customWidth="1"/>
    <col min="4" max="4" width="23.85546875" style="241" customWidth="1"/>
    <col min="5" max="5" width="16.140625" style="271" bestFit="1" customWidth="1"/>
    <col min="6" max="6" width="22.5703125" style="284" customWidth="1"/>
    <col min="7" max="7" width="24.7109375" style="285" customWidth="1"/>
    <col min="8" max="8" width="45.140625" style="282" customWidth="1"/>
    <col min="9" max="9" width="17" style="242" customWidth="1"/>
    <col min="10" max="10" width="15.42578125" style="242" customWidth="1"/>
    <col min="11" max="11" width="15.5703125" style="242" bestFit="1" customWidth="1"/>
    <col min="12" max="12" width="14" style="242" bestFit="1" customWidth="1"/>
    <col min="13" max="16384" width="11.42578125" style="242"/>
  </cols>
  <sheetData>
    <row r="1" spans="1:12" ht="27.75" customHeight="1">
      <c r="A1" s="335" t="s">
        <v>465</v>
      </c>
      <c r="B1" s="336" t="s">
        <v>1</v>
      </c>
      <c r="C1" s="336" t="s">
        <v>1617</v>
      </c>
      <c r="D1" s="336" t="s">
        <v>1621</v>
      </c>
      <c r="E1" s="337" t="s">
        <v>1606</v>
      </c>
      <c r="F1" s="337" t="s">
        <v>3</v>
      </c>
      <c r="G1" s="337" t="s">
        <v>4</v>
      </c>
      <c r="H1" s="337" t="s">
        <v>303</v>
      </c>
      <c r="I1" s="338" t="s">
        <v>1607</v>
      </c>
      <c r="J1" s="338" t="s">
        <v>1608</v>
      </c>
      <c r="K1" s="338" t="s">
        <v>1622</v>
      </c>
      <c r="L1" s="339" t="s">
        <v>1623</v>
      </c>
    </row>
    <row r="2" spans="1:12" ht="30">
      <c r="A2" s="340" t="s">
        <v>1612</v>
      </c>
      <c r="B2" s="10" t="s">
        <v>1528</v>
      </c>
      <c r="C2" s="15" t="s">
        <v>1618</v>
      </c>
      <c r="D2" s="290">
        <v>200000000</v>
      </c>
      <c r="E2" s="23" t="s">
        <v>5</v>
      </c>
      <c r="F2" s="244" t="s">
        <v>14</v>
      </c>
      <c r="G2" s="247" t="s">
        <v>1609</v>
      </c>
      <c r="H2" s="248" t="s">
        <v>1464</v>
      </c>
      <c r="I2" s="328">
        <f>COUNTIF(E2:E180,"HIPOTECARIO")</f>
        <v>26</v>
      </c>
      <c r="J2" s="290">
        <f>IF(C2="MINIMA",D2*20%,IF(C2="MENOR",D2*23%,IF(C2="MAYOR",D2*18%,0)))</f>
        <v>36000000</v>
      </c>
      <c r="K2" s="291">
        <f>IF(OR(E2="HIPOTECARIO",E2="VERBAL",E2="PRENDARIO"),D2*20%,0)</f>
        <v>40000000</v>
      </c>
      <c r="L2" s="341">
        <f>IF(AND(C2="MAYOR",E2="VERBAL"),D2*30%,0)</f>
        <v>0</v>
      </c>
    </row>
    <row r="3" spans="1:12" ht="105.75" customHeight="1">
      <c r="A3" s="340" t="s">
        <v>1612</v>
      </c>
      <c r="B3" s="10" t="s">
        <v>13</v>
      </c>
      <c r="C3" s="15" t="s">
        <v>1620</v>
      </c>
      <c r="D3" s="290">
        <v>40000000</v>
      </c>
      <c r="E3" s="23" t="s">
        <v>5</v>
      </c>
      <c r="F3" s="244" t="s">
        <v>14</v>
      </c>
      <c r="G3" s="247" t="s">
        <v>1609</v>
      </c>
      <c r="H3" s="248" t="s">
        <v>1529</v>
      </c>
      <c r="I3" s="328"/>
      <c r="J3" s="290">
        <f t="shared" ref="J3:J66" si="0">IF(C3="MINIMA",D3*20%,IF(C3="MENOR",D3*23%,IF(C3="MAYOR",D3*18%,0)))</f>
        <v>9200000</v>
      </c>
      <c r="K3" s="291">
        <f t="shared" ref="K3:K66" si="1">IF(OR(E3="HIPOTECARIO",E3="VERBAL",E3="PRENDARIO"),D3*20%,0)</f>
        <v>8000000</v>
      </c>
      <c r="L3" s="341">
        <f t="shared" ref="L3:L66" si="2">IF(AND(C3="MAYOR",E3="VERBAL"),D3*30%,0)</f>
        <v>0</v>
      </c>
    </row>
    <row r="4" spans="1:12" ht="105.75" customHeight="1">
      <c r="A4" s="340" t="s">
        <v>1612</v>
      </c>
      <c r="B4" s="258" t="s">
        <v>1479</v>
      </c>
      <c r="C4" s="15" t="s">
        <v>1619</v>
      </c>
      <c r="D4" s="290">
        <v>22000000</v>
      </c>
      <c r="E4" s="256" t="s">
        <v>1202</v>
      </c>
      <c r="F4" s="248" t="s">
        <v>1641</v>
      </c>
      <c r="G4" s="247" t="s">
        <v>1480</v>
      </c>
      <c r="H4" s="248" t="s">
        <v>1525</v>
      </c>
      <c r="I4" s="328"/>
      <c r="J4" s="290">
        <f t="shared" si="0"/>
        <v>4400000</v>
      </c>
      <c r="K4" s="291">
        <f t="shared" si="1"/>
        <v>0</v>
      </c>
      <c r="L4" s="341">
        <f t="shared" si="2"/>
        <v>0</v>
      </c>
    </row>
    <row r="5" spans="1:12" ht="30">
      <c r="A5" s="340" t="s">
        <v>1612</v>
      </c>
      <c r="B5" s="258" t="s">
        <v>1401</v>
      </c>
      <c r="C5" s="15" t="s">
        <v>1618</v>
      </c>
      <c r="D5" s="290">
        <v>450000000</v>
      </c>
      <c r="E5" s="256" t="s">
        <v>1202</v>
      </c>
      <c r="F5" s="248" t="s">
        <v>1379</v>
      </c>
      <c r="G5" s="247" t="s">
        <v>1628</v>
      </c>
      <c r="H5" s="248" t="s">
        <v>1494</v>
      </c>
      <c r="I5" s="328"/>
      <c r="J5" s="290">
        <f t="shared" si="0"/>
        <v>81000000</v>
      </c>
      <c r="K5" s="291">
        <f t="shared" si="1"/>
        <v>0</v>
      </c>
      <c r="L5" s="341">
        <f t="shared" si="2"/>
        <v>0</v>
      </c>
    </row>
    <row r="6" spans="1:12" ht="30">
      <c r="A6" s="340" t="s">
        <v>1612</v>
      </c>
      <c r="B6" s="258" t="s">
        <v>1403</v>
      </c>
      <c r="C6" s="15" t="s">
        <v>1620</v>
      </c>
      <c r="D6" s="290">
        <v>55000000</v>
      </c>
      <c r="E6" s="257" t="s">
        <v>119</v>
      </c>
      <c r="F6" s="248" t="s">
        <v>1379</v>
      </c>
      <c r="G6" s="247" t="s">
        <v>1632</v>
      </c>
      <c r="H6" s="248" t="s">
        <v>1556</v>
      </c>
      <c r="I6" s="328"/>
      <c r="J6" s="290">
        <f t="shared" si="0"/>
        <v>12650000</v>
      </c>
      <c r="K6" s="291">
        <f t="shared" si="1"/>
        <v>11000000</v>
      </c>
      <c r="L6" s="341">
        <f t="shared" si="2"/>
        <v>0</v>
      </c>
    </row>
    <row r="7" spans="1:12" ht="30">
      <c r="A7" s="340" t="s">
        <v>1612</v>
      </c>
      <c r="B7" s="258" t="s">
        <v>1404</v>
      </c>
      <c r="C7" s="15" t="s">
        <v>1619</v>
      </c>
      <c r="D7" s="290">
        <v>18000000</v>
      </c>
      <c r="E7" s="257" t="s">
        <v>119</v>
      </c>
      <c r="F7" s="248" t="s">
        <v>1379</v>
      </c>
      <c r="G7" s="247" t="s">
        <v>1628</v>
      </c>
      <c r="H7" s="248" t="s">
        <v>1531</v>
      </c>
      <c r="I7" s="328"/>
      <c r="J7" s="290">
        <f t="shared" si="0"/>
        <v>3600000</v>
      </c>
      <c r="K7" s="291">
        <f t="shared" si="1"/>
        <v>3600000</v>
      </c>
      <c r="L7" s="341">
        <f t="shared" si="2"/>
        <v>0</v>
      </c>
    </row>
    <row r="8" spans="1:12" ht="105.75" customHeight="1">
      <c r="A8" s="340" t="s">
        <v>1612</v>
      </c>
      <c r="B8" s="258" t="s">
        <v>1384</v>
      </c>
      <c r="C8" s="15" t="s">
        <v>1618</v>
      </c>
      <c r="D8" s="290">
        <v>87133333.333333299</v>
      </c>
      <c r="E8" s="257" t="s">
        <v>5</v>
      </c>
      <c r="F8" s="255" t="s">
        <v>1383</v>
      </c>
      <c r="G8" s="247" t="s">
        <v>1609</v>
      </c>
      <c r="H8" s="248" t="s">
        <v>1600</v>
      </c>
      <c r="I8" s="328"/>
      <c r="J8" s="290">
        <f t="shared" si="0"/>
        <v>15683999.999999993</v>
      </c>
      <c r="K8" s="291">
        <f t="shared" si="1"/>
        <v>17426666.66666666</v>
      </c>
      <c r="L8" s="341">
        <f t="shared" si="2"/>
        <v>0</v>
      </c>
    </row>
    <row r="9" spans="1:12" ht="27">
      <c r="A9" s="340" t="s">
        <v>1612</v>
      </c>
      <c r="B9" s="243" t="s">
        <v>1388</v>
      </c>
      <c r="C9" s="15" t="s">
        <v>1620</v>
      </c>
      <c r="D9" s="290">
        <v>74647619.047619</v>
      </c>
      <c r="E9" s="254" t="s">
        <v>1176</v>
      </c>
      <c r="F9" s="255" t="s">
        <v>1358</v>
      </c>
      <c r="G9" s="255" t="s">
        <v>1632</v>
      </c>
      <c r="H9" s="248" t="s">
        <v>1526</v>
      </c>
      <c r="I9" s="249"/>
      <c r="J9" s="290">
        <f t="shared" si="0"/>
        <v>17168952.380952369</v>
      </c>
      <c r="K9" s="291">
        <f t="shared" si="1"/>
        <v>14929523.8095238</v>
      </c>
      <c r="L9" s="341">
        <f t="shared" si="2"/>
        <v>0</v>
      </c>
    </row>
    <row r="10" spans="1:12" ht="27">
      <c r="A10" s="340" t="s">
        <v>1612</v>
      </c>
      <c r="B10" s="243" t="s">
        <v>1372</v>
      </c>
      <c r="C10" s="15" t="s">
        <v>1619</v>
      </c>
      <c r="D10" s="290">
        <v>62161904.761904702</v>
      </c>
      <c r="E10" s="254" t="s">
        <v>1176</v>
      </c>
      <c r="F10" s="255" t="s">
        <v>1358</v>
      </c>
      <c r="G10" s="255" t="s">
        <v>1632</v>
      </c>
      <c r="H10" s="248" t="s">
        <v>1526</v>
      </c>
      <c r="I10" s="249"/>
      <c r="J10" s="290">
        <f t="shared" si="0"/>
        <v>12432380.95238094</v>
      </c>
      <c r="K10" s="291">
        <f t="shared" si="1"/>
        <v>12432380.95238094</v>
      </c>
      <c r="L10" s="341">
        <f t="shared" si="2"/>
        <v>0</v>
      </c>
    </row>
    <row r="11" spans="1:12" ht="60">
      <c r="A11" s="340" t="s">
        <v>1612</v>
      </c>
      <c r="B11" s="10" t="s">
        <v>1286</v>
      </c>
      <c r="C11" s="15" t="s">
        <v>1618</v>
      </c>
      <c r="D11" s="290">
        <v>49676190.476190001</v>
      </c>
      <c r="E11" s="256" t="s">
        <v>1202</v>
      </c>
      <c r="F11" s="247" t="s">
        <v>1276</v>
      </c>
      <c r="G11" s="259" t="s">
        <v>1628</v>
      </c>
      <c r="H11" s="248" t="s">
        <v>1527</v>
      </c>
      <c r="I11" s="249"/>
      <c r="J11" s="290">
        <f t="shared" si="0"/>
        <v>8941714.2857141998</v>
      </c>
      <c r="K11" s="291">
        <f t="shared" si="1"/>
        <v>0</v>
      </c>
      <c r="L11" s="341">
        <f t="shared" si="2"/>
        <v>0</v>
      </c>
    </row>
    <row r="12" spans="1:12" ht="105.75" customHeight="1">
      <c r="A12" s="340" t="s">
        <v>1612</v>
      </c>
      <c r="B12" s="10" t="s">
        <v>1277</v>
      </c>
      <c r="C12" s="15" t="s">
        <v>1620</v>
      </c>
      <c r="D12" s="290">
        <v>37190476.190476</v>
      </c>
      <c r="E12" s="246" t="s">
        <v>26</v>
      </c>
      <c r="F12" s="247" t="s">
        <v>1634</v>
      </c>
      <c r="G12" s="259" t="s">
        <v>1628</v>
      </c>
      <c r="H12" s="248" t="s">
        <v>1557</v>
      </c>
      <c r="I12" s="249"/>
      <c r="J12" s="290">
        <f t="shared" si="0"/>
        <v>8553809.5238094795</v>
      </c>
      <c r="K12" s="291">
        <f t="shared" si="1"/>
        <v>0</v>
      </c>
      <c r="L12" s="341">
        <f t="shared" si="2"/>
        <v>0</v>
      </c>
    </row>
    <row r="13" spans="1:12" ht="81.75" customHeight="1">
      <c r="A13" s="340" t="s">
        <v>1612</v>
      </c>
      <c r="B13" s="24" t="s">
        <v>1232</v>
      </c>
      <c r="C13" s="15" t="s">
        <v>1619</v>
      </c>
      <c r="D13" s="290">
        <v>24704761.9047621</v>
      </c>
      <c r="E13" s="246" t="s">
        <v>26</v>
      </c>
      <c r="F13" s="244" t="s">
        <v>1231</v>
      </c>
      <c r="G13" s="249" t="s">
        <v>1628</v>
      </c>
      <c r="H13" s="248" t="s">
        <v>1550</v>
      </c>
      <c r="I13" s="249"/>
      <c r="J13" s="290">
        <f t="shared" si="0"/>
        <v>4940952.3809524206</v>
      </c>
      <c r="K13" s="291">
        <f t="shared" si="1"/>
        <v>0</v>
      </c>
      <c r="L13" s="341">
        <f t="shared" si="2"/>
        <v>0</v>
      </c>
    </row>
    <row r="14" spans="1:12" ht="48.75">
      <c r="A14" s="340" t="s">
        <v>1612</v>
      </c>
      <c r="B14" s="24" t="s">
        <v>1177</v>
      </c>
      <c r="C14" s="15" t="s">
        <v>1618</v>
      </c>
      <c r="D14" s="290">
        <v>12219047.6190481</v>
      </c>
      <c r="E14" s="23" t="s">
        <v>1176</v>
      </c>
      <c r="F14" s="281" t="s">
        <v>1235</v>
      </c>
      <c r="G14" s="255" t="s">
        <v>1632</v>
      </c>
      <c r="H14" s="248" t="s">
        <v>1466</v>
      </c>
      <c r="I14" s="249"/>
      <c r="J14" s="290">
        <f t="shared" si="0"/>
        <v>2199428.571428658</v>
      </c>
      <c r="K14" s="291">
        <f t="shared" si="1"/>
        <v>2443809.5238096202</v>
      </c>
      <c r="L14" s="341">
        <f t="shared" si="2"/>
        <v>3665714.2857144298</v>
      </c>
    </row>
    <row r="15" spans="1:12" ht="60">
      <c r="A15" s="340" t="s">
        <v>1612</v>
      </c>
      <c r="B15" s="10" t="s">
        <v>665</v>
      </c>
      <c r="C15" s="15" t="s">
        <v>1620</v>
      </c>
      <c r="D15" s="290">
        <v>200000000</v>
      </c>
      <c r="E15" s="23" t="s">
        <v>75</v>
      </c>
      <c r="F15" s="244" t="s">
        <v>663</v>
      </c>
      <c r="G15" s="255" t="s">
        <v>1632</v>
      </c>
      <c r="H15" s="248" t="s">
        <v>1558</v>
      </c>
      <c r="I15" s="249"/>
      <c r="J15" s="290">
        <f t="shared" si="0"/>
        <v>46000000</v>
      </c>
      <c r="K15" s="291">
        <f t="shared" si="1"/>
        <v>0</v>
      </c>
      <c r="L15" s="341">
        <f t="shared" si="2"/>
        <v>0</v>
      </c>
    </row>
    <row r="16" spans="1:12" ht="44.25" customHeight="1">
      <c r="A16" s="340" t="s">
        <v>1612</v>
      </c>
      <c r="B16" s="10" t="s">
        <v>405</v>
      </c>
      <c r="C16" s="15" t="s">
        <v>1619</v>
      </c>
      <c r="D16" s="290">
        <v>40000000</v>
      </c>
      <c r="E16" s="246" t="s">
        <v>26</v>
      </c>
      <c r="F16" s="244" t="s">
        <v>351</v>
      </c>
      <c r="G16" s="247" t="s">
        <v>1628</v>
      </c>
      <c r="H16" s="260" t="s">
        <v>1413</v>
      </c>
      <c r="I16" s="249"/>
      <c r="J16" s="290">
        <f t="shared" si="0"/>
        <v>8000000</v>
      </c>
      <c r="K16" s="291">
        <f t="shared" si="1"/>
        <v>0</v>
      </c>
      <c r="L16" s="341">
        <f t="shared" si="2"/>
        <v>0</v>
      </c>
    </row>
    <row r="17" spans="1:12" ht="30">
      <c r="A17" s="340" t="s">
        <v>1612</v>
      </c>
      <c r="B17" s="261" t="s">
        <v>15</v>
      </c>
      <c r="C17" s="15" t="s">
        <v>1618</v>
      </c>
      <c r="D17" s="290">
        <v>22000000</v>
      </c>
      <c r="E17" s="256" t="s">
        <v>1202</v>
      </c>
      <c r="F17" s="244" t="s">
        <v>16</v>
      </c>
      <c r="G17" s="6" t="s">
        <v>17</v>
      </c>
      <c r="H17" s="248" t="s">
        <v>1296</v>
      </c>
      <c r="I17" s="249"/>
      <c r="J17" s="290">
        <f t="shared" si="0"/>
        <v>3960000</v>
      </c>
      <c r="K17" s="291">
        <f t="shared" si="1"/>
        <v>0</v>
      </c>
      <c r="L17" s="341">
        <f t="shared" si="2"/>
        <v>0</v>
      </c>
    </row>
    <row r="18" spans="1:12" ht="27">
      <c r="A18" s="340" t="s">
        <v>1612</v>
      </c>
      <c r="B18" s="10" t="s">
        <v>18</v>
      </c>
      <c r="C18" s="15" t="s">
        <v>1618</v>
      </c>
      <c r="D18" s="290">
        <v>450000000</v>
      </c>
      <c r="E18" s="23" t="s">
        <v>5</v>
      </c>
      <c r="F18" s="6" t="s">
        <v>19</v>
      </c>
      <c r="G18" s="6" t="s">
        <v>1610</v>
      </c>
      <c r="H18" s="253" t="s">
        <v>1500</v>
      </c>
      <c r="I18" s="249"/>
      <c r="J18" s="290">
        <f t="shared" si="0"/>
        <v>81000000</v>
      </c>
      <c r="K18" s="291">
        <f t="shared" si="1"/>
        <v>90000000</v>
      </c>
      <c r="L18" s="341">
        <f t="shared" si="2"/>
        <v>0</v>
      </c>
    </row>
    <row r="19" spans="1:12" ht="28.5" customHeight="1">
      <c r="A19" s="340" t="s">
        <v>1612</v>
      </c>
      <c r="B19" s="10" t="s">
        <v>21</v>
      </c>
      <c r="C19" s="15" t="s">
        <v>1619</v>
      </c>
      <c r="D19" s="290">
        <v>55000000</v>
      </c>
      <c r="E19" s="4" t="s">
        <v>22</v>
      </c>
      <c r="F19" s="6" t="s">
        <v>24</v>
      </c>
      <c r="G19" s="49" t="s">
        <v>23</v>
      </c>
      <c r="H19" s="253" t="s">
        <v>1423</v>
      </c>
      <c r="I19" s="249"/>
      <c r="J19" s="290">
        <f t="shared" si="0"/>
        <v>11000000</v>
      </c>
      <c r="K19" s="291">
        <f t="shared" si="1"/>
        <v>0</v>
      </c>
      <c r="L19" s="341">
        <f t="shared" si="2"/>
        <v>0</v>
      </c>
    </row>
    <row r="20" spans="1:12" ht="45">
      <c r="A20" s="340" t="s">
        <v>1612</v>
      </c>
      <c r="B20" s="10" t="s">
        <v>25</v>
      </c>
      <c r="C20" s="15" t="s">
        <v>1618</v>
      </c>
      <c r="D20" s="290">
        <v>18000000</v>
      </c>
      <c r="E20" s="23" t="s">
        <v>26</v>
      </c>
      <c r="F20" s="244" t="s">
        <v>27</v>
      </c>
      <c r="G20" s="247" t="s">
        <v>1628</v>
      </c>
      <c r="H20" s="248" t="s">
        <v>1559</v>
      </c>
      <c r="I20" s="249"/>
      <c r="J20" s="290">
        <f t="shared" si="0"/>
        <v>3240000</v>
      </c>
      <c r="K20" s="291">
        <f t="shared" si="1"/>
        <v>0</v>
      </c>
      <c r="L20" s="341">
        <f t="shared" si="2"/>
        <v>0</v>
      </c>
    </row>
    <row r="21" spans="1:12" ht="26.25" customHeight="1">
      <c r="A21" s="340" t="s">
        <v>1612</v>
      </c>
      <c r="B21" s="258" t="s">
        <v>29</v>
      </c>
      <c r="C21" s="15" t="s">
        <v>1620</v>
      </c>
      <c r="D21" s="290">
        <v>87133333.333333299</v>
      </c>
      <c r="E21" s="254" t="s">
        <v>22</v>
      </c>
      <c r="F21" s="255" t="s">
        <v>30</v>
      </c>
      <c r="G21" s="255" t="s">
        <v>31</v>
      </c>
      <c r="H21" s="248" t="s">
        <v>1560</v>
      </c>
      <c r="I21" s="249"/>
      <c r="J21" s="290">
        <f t="shared" si="0"/>
        <v>20040666.66666666</v>
      </c>
      <c r="K21" s="291">
        <f t="shared" si="1"/>
        <v>0</v>
      </c>
      <c r="L21" s="341">
        <f t="shared" si="2"/>
        <v>0</v>
      </c>
    </row>
    <row r="22" spans="1:12">
      <c r="A22" s="340" t="s">
        <v>1612</v>
      </c>
      <c r="B22" s="261" t="s">
        <v>34</v>
      </c>
      <c r="C22" s="15" t="s">
        <v>1619</v>
      </c>
      <c r="D22" s="290">
        <v>74647619.047619</v>
      </c>
      <c r="E22" s="243" t="s">
        <v>22</v>
      </c>
      <c r="F22" s="244" t="s">
        <v>24</v>
      </c>
      <c r="G22" s="244" t="s">
        <v>35</v>
      </c>
      <c r="H22" s="253" t="s">
        <v>1428</v>
      </c>
      <c r="I22" s="249"/>
      <c r="J22" s="290">
        <f t="shared" si="0"/>
        <v>14929523.8095238</v>
      </c>
      <c r="K22" s="291">
        <f t="shared" si="1"/>
        <v>0</v>
      </c>
      <c r="L22" s="341">
        <f t="shared" si="2"/>
        <v>0</v>
      </c>
    </row>
    <row r="23" spans="1:12" ht="30">
      <c r="A23" s="340" t="s">
        <v>1612</v>
      </c>
      <c r="B23" s="245" t="s">
        <v>537</v>
      </c>
      <c r="C23" s="15" t="s">
        <v>1618</v>
      </c>
      <c r="D23" s="290">
        <v>62161904.761904702</v>
      </c>
      <c r="E23" s="246" t="s">
        <v>75</v>
      </c>
      <c r="F23" s="259" t="s">
        <v>535</v>
      </c>
      <c r="G23" s="244" t="s">
        <v>536</v>
      </c>
      <c r="H23" s="253" t="s">
        <v>1305</v>
      </c>
      <c r="I23" s="249"/>
      <c r="J23" s="290">
        <f t="shared" si="0"/>
        <v>11189142.857142845</v>
      </c>
      <c r="K23" s="291">
        <f t="shared" si="1"/>
        <v>0</v>
      </c>
      <c r="L23" s="341">
        <f t="shared" si="2"/>
        <v>0</v>
      </c>
    </row>
    <row r="24" spans="1:12" ht="45">
      <c r="A24" s="340" t="s">
        <v>1612</v>
      </c>
      <c r="B24" s="246" t="s">
        <v>695</v>
      </c>
      <c r="C24" s="15" t="s">
        <v>1620</v>
      </c>
      <c r="D24" s="290">
        <v>49676190.476190001</v>
      </c>
      <c r="E24" s="246" t="s">
        <v>75</v>
      </c>
      <c r="F24" s="244" t="s">
        <v>696</v>
      </c>
      <c r="G24" s="255" t="s">
        <v>1632</v>
      </c>
      <c r="H24" s="248" t="s">
        <v>1441</v>
      </c>
      <c r="I24" s="249"/>
      <c r="J24" s="290">
        <f t="shared" si="0"/>
        <v>11425523.8095237</v>
      </c>
      <c r="K24" s="291">
        <f t="shared" si="1"/>
        <v>0</v>
      </c>
      <c r="L24" s="341">
        <f t="shared" si="2"/>
        <v>0</v>
      </c>
    </row>
    <row r="25" spans="1:12" ht="27">
      <c r="A25" s="342" t="s">
        <v>1613</v>
      </c>
      <c r="B25" s="24" t="s">
        <v>689</v>
      </c>
      <c r="C25" s="15" t="s">
        <v>1619</v>
      </c>
      <c r="D25" s="290">
        <v>37190476.190476</v>
      </c>
      <c r="E25" s="4" t="s">
        <v>75</v>
      </c>
      <c r="F25" s="252" t="s">
        <v>688</v>
      </c>
      <c r="G25" s="255" t="s">
        <v>1632</v>
      </c>
      <c r="H25" s="253" t="s">
        <v>1445</v>
      </c>
      <c r="I25" s="249"/>
      <c r="J25" s="290">
        <f t="shared" si="0"/>
        <v>7438095.2380952006</v>
      </c>
      <c r="K25" s="291">
        <f t="shared" si="1"/>
        <v>0</v>
      </c>
      <c r="L25" s="341">
        <f t="shared" si="2"/>
        <v>0</v>
      </c>
    </row>
    <row r="26" spans="1:12" ht="30">
      <c r="A26" s="342" t="s">
        <v>1613</v>
      </c>
      <c r="B26" s="24" t="s">
        <v>656</v>
      </c>
      <c r="C26" s="15" t="s">
        <v>1618</v>
      </c>
      <c r="D26" s="290">
        <v>24704761.9047621</v>
      </c>
      <c r="E26" s="4" t="s">
        <v>5</v>
      </c>
      <c r="F26" s="252" t="s">
        <v>36</v>
      </c>
      <c r="G26" s="247" t="s">
        <v>1609</v>
      </c>
      <c r="H26" s="253" t="s">
        <v>1442</v>
      </c>
      <c r="I26" s="249"/>
      <c r="J26" s="290">
        <f t="shared" si="0"/>
        <v>4446857.1428571781</v>
      </c>
      <c r="K26" s="291">
        <f t="shared" si="1"/>
        <v>4940952.3809524206</v>
      </c>
      <c r="L26" s="341">
        <f t="shared" si="2"/>
        <v>0</v>
      </c>
    </row>
    <row r="27" spans="1:12" ht="75">
      <c r="A27" s="342" t="s">
        <v>1613</v>
      </c>
      <c r="B27" s="258" t="s">
        <v>1351</v>
      </c>
      <c r="C27" s="15" t="s">
        <v>1620</v>
      </c>
      <c r="D27" s="290">
        <v>12219047.619046999</v>
      </c>
      <c r="E27" s="257" t="s">
        <v>1176</v>
      </c>
      <c r="F27" s="248" t="s">
        <v>1635</v>
      </c>
      <c r="G27" s="255" t="s">
        <v>1632</v>
      </c>
      <c r="H27" s="248" t="s">
        <v>1561</v>
      </c>
      <c r="I27" s="249"/>
      <c r="J27" s="290">
        <f t="shared" si="0"/>
        <v>2810380.9523808099</v>
      </c>
      <c r="K27" s="291">
        <f t="shared" si="1"/>
        <v>2443809.5238093999</v>
      </c>
      <c r="L27" s="341">
        <f t="shared" si="2"/>
        <v>0</v>
      </c>
    </row>
    <row r="28" spans="1:12" ht="45">
      <c r="A28" s="342" t="s">
        <v>1613</v>
      </c>
      <c r="B28" s="258" t="s">
        <v>1452</v>
      </c>
      <c r="C28" s="15" t="s">
        <v>1619</v>
      </c>
      <c r="D28" s="290">
        <v>87133333.333333299</v>
      </c>
      <c r="E28" s="256" t="s">
        <v>1202</v>
      </c>
      <c r="F28" s="255" t="s">
        <v>1400</v>
      </c>
      <c r="G28" s="6" t="s">
        <v>1629</v>
      </c>
      <c r="H28" s="248" t="s">
        <v>1562</v>
      </c>
      <c r="I28" s="249"/>
      <c r="J28" s="290">
        <f t="shared" si="0"/>
        <v>17426666.66666666</v>
      </c>
      <c r="K28" s="291">
        <f t="shared" si="1"/>
        <v>0</v>
      </c>
      <c r="L28" s="341">
        <f t="shared" si="2"/>
        <v>0</v>
      </c>
    </row>
    <row r="29" spans="1:12" ht="45">
      <c r="A29" s="342" t="s">
        <v>1613</v>
      </c>
      <c r="B29" s="10" t="s">
        <v>38</v>
      </c>
      <c r="C29" s="15" t="s">
        <v>1618</v>
      </c>
      <c r="D29" s="290">
        <v>74647619.047619</v>
      </c>
      <c r="E29" s="256" t="s">
        <v>1202</v>
      </c>
      <c r="F29" s="252" t="s">
        <v>39</v>
      </c>
      <c r="G29" s="247" t="s">
        <v>1628</v>
      </c>
      <c r="H29" s="253" t="s">
        <v>1467</v>
      </c>
      <c r="I29" s="249"/>
      <c r="J29" s="290">
        <f t="shared" si="0"/>
        <v>13436571.42857142</v>
      </c>
      <c r="K29" s="291">
        <f t="shared" si="1"/>
        <v>0</v>
      </c>
      <c r="L29" s="341">
        <f t="shared" si="2"/>
        <v>0</v>
      </c>
    </row>
    <row r="30" spans="1:12" ht="42" customHeight="1">
      <c r="A30" s="342" t="s">
        <v>1613</v>
      </c>
      <c r="B30" s="10" t="s">
        <v>40</v>
      </c>
      <c r="C30" s="15" t="s">
        <v>1620</v>
      </c>
      <c r="D30" s="290">
        <v>62161904.761904702</v>
      </c>
      <c r="E30" s="256" t="s">
        <v>1202</v>
      </c>
      <c r="F30" s="252" t="s">
        <v>36</v>
      </c>
      <c r="G30" s="247" t="s">
        <v>1628</v>
      </c>
      <c r="H30" s="262" t="s">
        <v>534</v>
      </c>
      <c r="I30" s="249"/>
      <c r="J30" s="290">
        <f t="shared" si="0"/>
        <v>14297238.095238082</v>
      </c>
      <c r="K30" s="291">
        <f t="shared" si="1"/>
        <v>0</v>
      </c>
      <c r="L30" s="341">
        <f t="shared" si="2"/>
        <v>0</v>
      </c>
    </row>
    <row r="31" spans="1:12" ht="45">
      <c r="A31" s="342" t="s">
        <v>1613</v>
      </c>
      <c r="B31" s="10" t="s">
        <v>43</v>
      </c>
      <c r="C31" s="15" t="s">
        <v>1619</v>
      </c>
      <c r="D31" s="290">
        <v>49676190.476190001</v>
      </c>
      <c r="E31" s="256" t="s">
        <v>1202</v>
      </c>
      <c r="F31" s="248" t="s">
        <v>44</v>
      </c>
      <c r="G31" s="247" t="s">
        <v>1628</v>
      </c>
      <c r="H31" s="286" t="s">
        <v>1551</v>
      </c>
      <c r="I31" s="249"/>
      <c r="J31" s="290">
        <f t="shared" si="0"/>
        <v>9935238.0952380002</v>
      </c>
      <c r="K31" s="291">
        <f t="shared" si="1"/>
        <v>0</v>
      </c>
      <c r="L31" s="341">
        <f t="shared" si="2"/>
        <v>0</v>
      </c>
    </row>
    <row r="32" spans="1:12" ht="60">
      <c r="A32" s="342" t="s">
        <v>1613</v>
      </c>
      <c r="B32" s="258" t="s">
        <v>1171</v>
      </c>
      <c r="C32" s="15" t="s">
        <v>1618</v>
      </c>
      <c r="D32" s="290">
        <v>37190476.190476</v>
      </c>
      <c r="E32" s="254" t="s">
        <v>26</v>
      </c>
      <c r="F32" s="255" t="s">
        <v>47</v>
      </c>
      <c r="G32" s="255" t="s">
        <v>46</v>
      </c>
      <c r="H32" s="248" t="s">
        <v>1563</v>
      </c>
      <c r="I32" s="249"/>
      <c r="J32" s="290">
        <f t="shared" si="0"/>
        <v>6694285.7142856801</v>
      </c>
      <c r="K32" s="291">
        <f t="shared" si="1"/>
        <v>0</v>
      </c>
      <c r="L32" s="341">
        <f t="shared" si="2"/>
        <v>0</v>
      </c>
    </row>
    <row r="33" spans="1:12" ht="30">
      <c r="A33" s="342" t="s">
        <v>1613</v>
      </c>
      <c r="B33" s="10" t="s">
        <v>48</v>
      </c>
      <c r="C33" s="15" t="s">
        <v>1620</v>
      </c>
      <c r="D33" s="290">
        <v>24704761.9047621</v>
      </c>
      <c r="E33" s="23" t="s">
        <v>49</v>
      </c>
      <c r="F33" s="244" t="s">
        <v>50</v>
      </c>
      <c r="G33" s="49" t="s">
        <v>1629</v>
      </c>
      <c r="H33" s="253" t="s">
        <v>1552</v>
      </c>
      <c r="I33" s="249"/>
      <c r="J33" s="290">
        <f t="shared" si="0"/>
        <v>5682095.2380952835</v>
      </c>
      <c r="K33" s="291">
        <f t="shared" si="1"/>
        <v>0</v>
      </c>
      <c r="L33" s="341">
        <f t="shared" si="2"/>
        <v>0</v>
      </c>
    </row>
    <row r="34" spans="1:12" ht="60">
      <c r="A34" s="342" t="s">
        <v>1613</v>
      </c>
      <c r="B34" s="258" t="s">
        <v>1399</v>
      </c>
      <c r="C34" s="15" t="s">
        <v>1619</v>
      </c>
      <c r="D34" s="290">
        <v>12219047.619046999</v>
      </c>
      <c r="E34" s="256" t="s">
        <v>1202</v>
      </c>
      <c r="F34" s="255" t="s">
        <v>1400</v>
      </c>
      <c r="G34" s="6" t="s">
        <v>1629</v>
      </c>
      <c r="H34" s="248" t="s">
        <v>1491</v>
      </c>
      <c r="I34" s="249"/>
      <c r="J34" s="290">
        <f t="shared" si="0"/>
        <v>2443809.5238093999</v>
      </c>
      <c r="K34" s="291">
        <f t="shared" si="1"/>
        <v>0</v>
      </c>
      <c r="L34" s="341">
        <f t="shared" si="2"/>
        <v>0</v>
      </c>
    </row>
    <row r="35" spans="1:12" ht="60">
      <c r="A35" s="342" t="s">
        <v>1613</v>
      </c>
      <c r="B35" s="258" t="s">
        <v>1214</v>
      </c>
      <c r="C35" s="15" t="s">
        <v>1618</v>
      </c>
      <c r="D35" s="290">
        <v>450000000</v>
      </c>
      <c r="E35" s="256" t="s">
        <v>1202</v>
      </c>
      <c r="F35" s="248" t="s">
        <v>1635</v>
      </c>
      <c r="G35" s="249" t="s">
        <v>1628</v>
      </c>
      <c r="H35" s="248" t="s">
        <v>1456</v>
      </c>
      <c r="I35" s="249"/>
      <c r="J35" s="290">
        <f t="shared" si="0"/>
        <v>81000000</v>
      </c>
      <c r="K35" s="291">
        <f t="shared" si="1"/>
        <v>0</v>
      </c>
      <c r="L35" s="341">
        <f t="shared" si="2"/>
        <v>0</v>
      </c>
    </row>
    <row r="36" spans="1:12" ht="60">
      <c r="A36" s="342" t="s">
        <v>1613</v>
      </c>
      <c r="B36" s="258" t="s">
        <v>1245</v>
      </c>
      <c r="C36" s="15" t="s">
        <v>1620</v>
      </c>
      <c r="D36" s="290">
        <v>55000000</v>
      </c>
      <c r="E36" s="256" t="s">
        <v>1202</v>
      </c>
      <c r="F36" s="247" t="s">
        <v>1287</v>
      </c>
      <c r="G36" s="255" t="s">
        <v>1632</v>
      </c>
      <c r="H36" s="248" t="s">
        <v>1439</v>
      </c>
      <c r="I36" s="249"/>
      <c r="J36" s="290">
        <f t="shared" si="0"/>
        <v>12650000</v>
      </c>
      <c r="K36" s="291">
        <f t="shared" si="1"/>
        <v>0</v>
      </c>
      <c r="L36" s="341">
        <f t="shared" si="2"/>
        <v>0</v>
      </c>
    </row>
    <row r="37" spans="1:12" ht="60">
      <c r="A37" s="342" t="s">
        <v>1613</v>
      </c>
      <c r="B37" s="258" t="s">
        <v>720</v>
      </c>
      <c r="C37" s="15" t="s">
        <v>1619</v>
      </c>
      <c r="D37" s="290">
        <v>18000000</v>
      </c>
      <c r="E37" s="246" t="s">
        <v>1176</v>
      </c>
      <c r="F37" s="247" t="s">
        <v>1287</v>
      </c>
      <c r="G37" s="255" t="s">
        <v>1632</v>
      </c>
      <c r="H37" s="248" t="s">
        <v>1553</v>
      </c>
      <c r="I37" s="249"/>
      <c r="J37" s="290">
        <f t="shared" si="0"/>
        <v>3600000</v>
      </c>
      <c r="K37" s="291">
        <f t="shared" si="1"/>
        <v>3600000</v>
      </c>
      <c r="L37" s="341">
        <f t="shared" si="2"/>
        <v>0</v>
      </c>
    </row>
    <row r="38" spans="1:12" ht="90">
      <c r="A38" s="342" t="s">
        <v>1613</v>
      </c>
      <c r="B38" s="261" t="s">
        <v>57</v>
      </c>
      <c r="C38" s="15" t="s">
        <v>1618</v>
      </c>
      <c r="D38" s="290">
        <v>200000000</v>
      </c>
      <c r="E38" s="256" t="s">
        <v>1202</v>
      </c>
      <c r="F38" s="244" t="s">
        <v>9</v>
      </c>
      <c r="G38" s="247" t="s">
        <v>1628</v>
      </c>
      <c r="H38" s="253" t="s">
        <v>1601</v>
      </c>
      <c r="I38" s="249"/>
      <c r="J38" s="290">
        <f t="shared" si="0"/>
        <v>36000000</v>
      </c>
      <c r="K38" s="291">
        <f t="shared" si="1"/>
        <v>0</v>
      </c>
      <c r="L38" s="341">
        <f t="shared" si="2"/>
        <v>0</v>
      </c>
    </row>
    <row r="39" spans="1:12" ht="43.5" customHeight="1">
      <c r="A39" s="342" t="s">
        <v>1613</v>
      </c>
      <c r="B39" s="10" t="s">
        <v>68</v>
      </c>
      <c r="C39" s="15" t="s">
        <v>1620</v>
      </c>
      <c r="D39" s="290">
        <v>40000000</v>
      </c>
      <c r="E39" s="23" t="s">
        <v>52</v>
      </c>
      <c r="F39" s="244" t="s">
        <v>67</v>
      </c>
      <c r="G39" s="255" t="s">
        <v>1632</v>
      </c>
      <c r="H39" s="248" t="s">
        <v>1370</v>
      </c>
      <c r="I39" s="249"/>
      <c r="J39" s="290">
        <f t="shared" si="0"/>
        <v>9200000</v>
      </c>
      <c r="K39" s="291">
        <f t="shared" si="1"/>
        <v>0</v>
      </c>
      <c r="L39" s="341">
        <f t="shared" si="2"/>
        <v>0</v>
      </c>
    </row>
    <row r="40" spans="1:12" ht="27">
      <c r="A40" s="342" t="s">
        <v>1613</v>
      </c>
      <c r="B40" s="10" t="s">
        <v>697</v>
      </c>
      <c r="C40" s="15" t="s">
        <v>1619</v>
      </c>
      <c r="D40" s="290">
        <v>22000000</v>
      </c>
      <c r="E40" s="23" t="s">
        <v>75</v>
      </c>
      <c r="F40" s="244" t="s">
        <v>698</v>
      </c>
      <c r="G40" s="255" t="s">
        <v>1632</v>
      </c>
      <c r="H40" s="263" t="s">
        <v>1485</v>
      </c>
      <c r="I40" s="249"/>
      <c r="J40" s="290">
        <f t="shared" si="0"/>
        <v>4400000</v>
      </c>
      <c r="K40" s="291">
        <f t="shared" si="1"/>
        <v>0</v>
      </c>
      <c r="L40" s="341">
        <f t="shared" si="2"/>
        <v>0</v>
      </c>
    </row>
    <row r="41" spans="1:12" ht="45">
      <c r="A41" s="342" t="s">
        <v>1613</v>
      </c>
      <c r="B41" s="10" t="s">
        <v>1224</v>
      </c>
      <c r="C41" s="15" t="s">
        <v>1618</v>
      </c>
      <c r="D41" s="290">
        <v>450000000</v>
      </c>
      <c r="E41" s="246" t="s">
        <v>1176</v>
      </c>
      <c r="F41" s="247" t="s">
        <v>1225</v>
      </c>
      <c r="G41" s="255" t="s">
        <v>1632</v>
      </c>
      <c r="H41" s="248" t="s">
        <v>1554</v>
      </c>
      <c r="I41" s="249"/>
      <c r="J41" s="290">
        <f t="shared" si="0"/>
        <v>81000000</v>
      </c>
      <c r="K41" s="291">
        <f t="shared" si="1"/>
        <v>90000000</v>
      </c>
      <c r="L41" s="341">
        <f t="shared" si="2"/>
        <v>135000000</v>
      </c>
    </row>
    <row r="42" spans="1:12" ht="105">
      <c r="A42" s="342" t="s">
        <v>1613</v>
      </c>
      <c r="B42" s="10" t="s">
        <v>1198</v>
      </c>
      <c r="C42" s="15" t="s">
        <v>1620</v>
      </c>
      <c r="D42" s="290">
        <v>55000000</v>
      </c>
      <c r="E42" s="256" t="s">
        <v>1202</v>
      </c>
      <c r="F42" s="247" t="s">
        <v>1227</v>
      </c>
      <c r="G42" s="255" t="s">
        <v>1632</v>
      </c>
      <c r="H42" s="248" t="s">
        <v>1564</v>
      </c>
      <c r="I42" s="249"/>
      <c r="J42" s="290">
        <f t="shared" si="0"/>
        <v>12650000</v>
      </c>
      <c r="K42" s="291">
        <f t="shared" si="1"/>
        <v>0</v>
      </c>
      <c r="L42" s="341">
        <f t="shared" si="2"/>
        <v>0</v>
      </c>
    </row>
    <row r="43" spans="1:12" ht="30">
      <c r="A43" s="343" t="s">
        <v>1614</v>
      </c>
      <c r="B43" s="10" t="s">
        <v>1360</v>
      </c>
      <c r="C43" s="15" t="s">
        <v>1619</v>
      </c>
      <c r="D43" s="290">
        <v>18000000</v>
      </c>
      <c r="E43" s="254" t="s">
        <v>75</v>
      </c>
      <c r="F43" s="255" t="s">
        <v>802</v>
      </c>
      <c r="G43" s="255" t="s">
        <v>1632</v>
      </c>
      <c r="H43" s="263" t="s">
        <v>1565</v>
      </c>
      <c r="I43" s="249"/>
      <c r="J43" s="290">
        <f t="shared" si="0"/>
        <v>3600000</v>
      </c>
      <c r="K43" s="291">
        <f t="shared" si="1"/>
        <v>0</v>
      </c>
      <c r="L43" s="341">
        <f t="shared" si="2"/>
        <v>0</v>
      </c>
    </row>
    <row r="44" spans="1:12" ht="81">
      <c r="A44" s="343" t="s">
        <v>1614</v>
      </c>
      <c r="B44" s="10" t="s">
        <v>768</v>
      </c>
      <c r="C44" s="15" t="s">
        <v>1618</v>
      </c>
      <c r="D44" s="290">
        <v>87133333.333333299</v>
      </c>
      <c r="E44" s="256" t="s">
        <v>1202</v>
      </c>
      <c r="F44" s="244" t="s">
        <v>728</v>
      </c>
      <c r="G44" s="247" t="s">
        <v>1628</v>
      </c>
      <c r="H44" s="264" t="s">
        <v>1487</v>
      </c>
      <c r="I44" s="249"/>
      <c r="J44" s="290">
        <f t="shared" si="0"/>
        <v>15683999.999999993</v>
      </c>
      <c r="K44" s="291">
        <f t="shared" si="1"/>
        <v>0</v>
      </c>
      <c r="L44" s="341">
        <f t="shared" si="2"/>
        <v>0</v>
      </c>
    </row>
    <row r="45" spans="1:12" ht="45">
      <c r="A45" s="343" t="s">
        <v>1614</v>
      </c>
      <c r="B45" s="10" t="s">
        <v>720</v>
      </c>
      <c r="C45" s="15" t="s">
        <v>1620</v>
      </c>
      <c r="D45" s="290">
        <v>74647619.047619</v>
      </c>
      <c r="E45" s="23" t="s">
        <v>5</v>
      </c>
      <c r="F45" s="244" t="s">
        <v>721</v>
      </c>
      <c r="G45" s="247" t="s">
        <v>1609</v>
      </c>
      <c r="H45" s="248" t="s">
        <v>1508</v>
      </c>
      <c r="I45" s="249"/>
      <c r="J45" s="290">
        <f t="shared" si="0"/>
        <v>17168952.380952369</v>
      </c>
      <c r="K45" s="291">
        <f t="shared" si="1"/>
        <v>14929523.8095238</v>
      </c>
      <c r="L45" s="341">
        <f t="shared" si="2"/>
        <v>0</v>
      </c>
    </row>
    <row r="46" spans="1:12" ht="40.5">
      <c r="A46" s="343" t="s">
        <v>1614</v>
      </c>
      <c r="B46" s="10" t="s">
        <v>725</v>
      </c>
      <c r="C46" s="15" t="s">
        <v>1619</v>
      </c>
      <c r="D46" s="290">
        <v>62161904.761904702</v>
      </c>
      <c r="E46" s="23" t="s">
        <v>75</v>
      </c>
      <c r="F46" s="244" t="s">
        <v>1240</v>
      </c>
      <c r="G46" s="255" t="s">
        <v>1632</v>
      </c>
      <c r="H46" s="263" t="s">
        <v>1566</v>
      </c>
      <c r="I46" s="249"/>
      <c r="J46" s="290">
        <f t="shared" si="0"/>
        <v>12432380.95238094</v>
      </c>
      <c r="K46" s="291">
        <f t="shared" si="1"/>
        <v>0</v>
      </c>
      <c r="L46" s="341">
        <f t="shared" si="2"/>
        <v>0</v>
      </c>
    </row>
    <row r="47" spans="1:12" ht="60">
      <c r="A47" s="343" t="s">
        <v>1614</v>
      </c>
      <c r="B47" s="258" t="s">
        <v>1250</v>
      </c>
      <c r="C47" s="15" t="s">
        <v>1618</v>
      </c>
      <c r="D47" s="290">
        <v>49676190.476190001</v>
      </c>
      <c r="E47" s="246" t="s">
        <v>1176</v>
      </c>
      <c r="F47" s="247" t="s">
        <v>1236</v>
      </c>
      <c r="G47" s="255" t="s">
        <v>1632</v>
      </c>
      <c r="H47" s="248" t="s">
        <v>1511</v>
      </c>
      <c r="I47" s="249"/>
      <c r="J47" s="290">
        <f t="shared" si="0"/>
        <v>8941714.2857141998</v>
      </c>
      <c r="K47" s="291">
        <f t="shared" si="1"/>
        <v>9935238.0952380002</v>
      </c>
      <c r="L47" s="341">
        <f t="shared" si="2"/>
        <v>14902857.142857</v>
      </c>
    </row>
    <row r="48" spans="1:12" ht="30">
      <c r="A48" s="343" t="s">
        <v>1614</v>
      </c>
      <c r="B48" s="265" t="s">
        <v>1194</v>
      </c>
      <c r="C48" s="15" t="s">
        <v>1620</v>
      </c>
      <c r="D48" s="290">
        <v>37190476.190476</v>
      </c>
      <c r="E48" s="289" t="s">
        <v>75</v>
      </c>
      <c r="F48" s="247" t="s">
        <v>1188</v>
      </c>
      <c r="G48" s="255" t="s">
        <v>1632</v>
      </c>
      <c r="H48" s="248" t="s">
        <v>1537</v>
      </c>
      <c r="I48" s="249"/>
      <c r="J48" s="290">
        <f t="shared" si="0"/>
        <v>8553809.5238094795</v>
      </c>
      <c r="K48" s="291">
        <f t="shared" si="1"/>
        <v>0</v>
      </c>
      <c r="L48" s="341">
        <f t="shared" si="2"/>
        <v>0</v>
      </c>
    </row>
    <row r="49" spans="1:12" ht="40.5">
      <c r="A49" s="343" t="s">
        <v>1614</v>
      </c>
      <c r="B49" s="10" t="s">
        <v>807</v>
      </c>
      <c r="C49" s="15" t="s">
        <v>1619</v>
      </c>
      <c r="D49" s="290">
        <v>24704761.9047621</v>
      </c>
      <c r="E49" s="256" t="s">
        <v>1202</v>
      </c>
      <c r="F49" s="255" t="s">
        <v>804</v>
      </c>
      <c r="G49" s="247" t="s">
        <v>1628</v>
      </c>
      <c r="H49" s="263" t="s">
        <v>1567</v>
      </c>
      <c r="I49" s="249"/>
      <c r="J49" s="290">
        <f t="shared" si="0"/>
        <v>4940952.3809524206</v>
      </c>
      <c r="K49" s="291">
        <f t="shared" si="1"/>
        <v>0</v>
      </c>
      <c r="L49" s="341">
        <f t="shared" si="2"/>
        <v>0</v>
      </c>
    </row>
    <row r="50" spans="1:12" ht="90">
      <c r="A50" s="343" t="s">
        <v>1614</v>
      </c>
      <c r="B50" s="258" t="s">
        <v>463</v>
      </c>
      <c r="C50" s="15" t="s">
        <v>1618</v>
      </c>
      <c r="D50" s="290">
        <v>12219047.6190481</v>
      </c>
      <c r="E50" s="256" t="s">
        <v>1202</v>
      </c>
      <c r="F50" s="244" t="s">
        <v>460</v>
      </c>
      <c r="G50" s="247" t="s">
        <v>1628</v>
      </c>
      <c r="H50" s="253" t="s">
        <v>1256</v>
      </c>
      <c r="I50" s="249"/>
      <c r="J50" s="290">
        <f t="shared" si="0"/>
        <v>2199428.571428658</v>
      </c>
      <c r="K50" s="291">
        <f t="shared" si="1"/>
        <v>0</v>
      </c>
      <c r="L50" s="341">
        <f t="shared" si="2"/>
        <v>0</v>
      </c>
    </row>
    <row r="51" spans="1:12" ht="105">
      <c r="A51" s="343" t="s">
        <v>1614</v>
      </c>
      <c r="B51" s="258" t="s">
        <v>77</v>
      </c>
      <c r="C51" s="15" t="s">
        <v>1620</v>
      </c>
      <c r="D51" s="290">
        <v>200000000</v>
      </c>
      <c r="E51" s="254" t="s">
        <v>49</v>
      </c>
      <c r="F51" s="255" t="s">
        <v>78</v>
      </c>
      <c r="G51" s="255" t="s">
        <v>1628</v>
      </c>
      <c r="H51" s="253" t="s">
        <v>1568</v>
      </c>
      <c r="I51" s="249"/>
      <c r="J51" s="290">
        <f t="shared" si="0"/>
        <v>46000000</v>
      </c>
      <c r="K51" s="291">
        <f t="shared" si="1"/>
        <v>0</v>
      </c>
      <c r="L51" s="341">
        <f t="shared" si="2"/>
        <v>0</v>
      </c>
    </row>
    <row r="52" spans="1:12" ht="31.5">
      <c r="A52" s="343" t="s">
        <v>1614</v>
      </c>
      <c r="B52" s="258" t="s">
        <v>1474</v>
      </c>
      <c r="C52" s="15" t="s">
        <v>1619</v>
      </c>
      <c r="D52" s="290">
        <v>40000000</v>
      </c>
      <c r="E52" s="248" t="s">
        <v>5</v>
      </c>
      <c r="F52" s="248" t="s">
        <v>1449</v>
      </c>
      <c r="G52" s="6" t="s">
        <v>1609</v>
      </c>
      <c r="H52" s="264" t="s">
        <v>1569</v>
      </c>
      <c r="I52" s="249"/>
      <c r="J52" s="290">
        <f t="shared" si="0"/>
        <v>8000000</v>
      </c>
      <c r="K52" s="291">
        <f t="shared" si="1"/>
        <v>8000000</v>
      </c>
      <c r="L52" s="341">
        <f t="shared" si="2"/>
        <v>0</v>
      </c>
    </row>
    <row r="53" spans="1:12" ht="30">
      <c r="A53" s="343" t="s">
        <v>1614</v>
      </c>
      <c r="B53" s="258" t="s">
        <v>1523</v>
      </c>
      <c r="C53" s="15" t="s">
        <v>1618</v>
      </c>
      <c r="D53" s="290">
        <v>22000000</v>
      </c>
      <c r="E53" s="256" t="s">
        <v>1202</v>
      </c>
      <c r="F53" s="255" t="s">
        <v>1510</v>
      </c>
      <c r="G53" s="328" t="s">
        <v>1628</v>
      </c>
      <c r="H53" s="264" t="s">
        <v>1524</v>
      </c>
      <c r="I53" s="249"/>
      <c r="J53" s="290">
        <f t="shared" si="0"/>
        <v>3960000</v>
      </c>
      <c r="K53" s="291">
        <f t="shared" si="1"/>
        <v>0</v>
      </c>
      <c r="L53" s="341">
        <f t="shared" si="2"/>
        <v>0</v>
      </c>
    </row>
    <row r="54" spans="1:12">
      <c r="A54" s="343" t="s">
        <v>1614</v>
      </c>
      <c r="B54" s="258" t="s">
        <v>85</v>
      </c>
      <c r="C54" s="15" t="s">
        <v>1620</v>
      </c>
      <c r="D54" s="290">
        <v>450000000</v>
      </c>
      <c r="E54" s="254" t="s">
        <v>49</v>
      </c>
      <c r="F54" s="255" t="s">
        <v>86</v>
      </c>
      <c r="G54" s="255" t="s">
        <v>87</v>
      </c>
      <c r="H54" s="248" t="s">
        <v>1538</v>
      </c>
      <c r="I54" s="249"/>
      <c r="J54" s="290">
        <f t="shared" si="0"/>
        <v>103500000</v>
      </c>
      <c r="K54" s="291">
        <f t="shared" si="1"/>
        <v>0</v>
      </c>
      <c r="L54" s="341">
        <f t="shared" si="2"/>
        <v>0</v>
      </c>
    </row>
    <row r="55" spans="1:12" ht="63">
      <c r="A55" s="343" t="s">
        <v>1614</v>
      </c>
      <c r="B55" s="258" t="s">
        <v>1484</v>
      </c>
      <c r="C55" s="15" t="s">
        <v>1619</v>
      </c>
      <c r="D55" s="290">
        <v>55000000</v>
      </c>
      <c r="E55" s="256" t="s">
        <v>1202</v>
      </c>
      <c r="F55" s="248" t="s">
        <v>1463</v>
      </c>
      <c r="G55" s="6" t="s">
        <v>1629</v>
      </c>
      <c r="H55" s="264" t="s">
        <v>1570</v>
      </c>
      <c r="I55" s="249"/>
      <c r="J55" s="290">
        <f t="shared" si="0"/>
        <v>11000000</v>
      </c>
      <c r="K55" s="291">
        <f t="shared" si="1"/>
        <v>0</v>
      </c>
      <c r="L55" s="341">
        <f t="shared" si="2"/>
        <v>0</v>
      </c>
    </row>
    <row r="56" spans="1:12" ht="60">
      <c r="A56" s="343" t="s">
        <v>1614</v>
      </c>
      <c r="B56" s="258" t="s">
        <v>1421</v>
      </c>
      <c r="C56" s="15" t="s">
        <v>1618</v>
      </c>
      <c r="D56" s="290">
        <v>18000000</v>
      </c>
      <c r="E56" s="256" t="s">
        <v>1202</v>
      </c>
      <c r="F56" s="248" t="s">
        <v>1451</v>
      </c>
      <c r="G56" s="255" t="s">
        <v>1628</v>
      </c>
      <c r="H56" s="248" t="s">
        <v>1571</v>
      </c>
      <c r="I56" s="249"/>
      <c r="J56" s="290">
        <f t="shared" si="0"/>
        <v>3240000</v>
      </c>
      <c r="K56" s="291">
        <f t="shared" si="1"/>
        <v>0</v>
      </c>
      <c r="L56" s="341">
        <f t="shared" si="2"/>
        <v>0</v>
      </c>
    </row>
    <row r="57" spans="1:12" ht="30">
      <c r="A57" s="343" t="s">
        <v>1614</v>
      </c>
      <c r="B57" s="258" t="s">
        <v>91</v>
      </c>
      <c r="C57" s="15" t="s">
        <v>1620</v>
      </c>
      <c r="D57" s="290">
        <v>87133333.333333299</v>
      </c>
      <c r="E57" s="254" t="s">
        <v>92</v>
      </c>
      <c r="F57" s="255" t="s">
        <v>93</v>
      </c>
      <c r="G57" s="255" t="s">
        <v>94</v>
      </c>
      <c r="H57" s="263" t="s">
        <v>1320</v>
      </c>
      <c r="I57" s="249"/>
      <c r="J57" s="290">
        <f t="shared" si="0"/>
        <v>20040666.66666666</v>
      </c>
      <c r="K57" s="291">
        <f t="shared" si="1"/>
        <v>0</v>
      </c>
      <c r="L57" s="341">
        <f t="shared" si="2"/>
        <v>0</v>
      </c>
    </row>
    <row r="58" spans="1:12" ht="30">
      <c r="A58" s="343" t="s">
        <v>1614</v>
      </c>
      <c r="B58" s="10" t="s">
        <v>95</v>
      </c>
      <c r="C58" s="15" t="s">
        <v>1619</v>
      </c>
      <c r="D58" s="290">
        <v>74647619.047619</v>
      </c>
      <c r="E58" s="254" t="s">
        <v>92</v>
      </c>
      <c r="F58" s="244" t="s">
        <v>96</v>
      </c>
      <c r="G58" s="6" t="s">
        <v>1628</v>
      </c>
      <c r="H58" s="248" t="s">
        <v>1512</v>
      </c>
      <c r="I58" s="249"/>
      <c r="J58" s="290">
        <f t="shared" si="0"/>
        <v>14929523.8095238</v>
      </c>
      <c r="K58" s="291">
        <f t="shared" si="1"/>
        <v>0</v>
      </c>
      <c r="L58" s="341">
        <f t="shared" si="2"/>
        <v>0</v>
      </c>
    </row>
    <row r="59" spans="1:12" ht="30">
      <c r="A59" s="343" t="s">
        <v>1614</v>
      </c>
      <c r="B59" s="10" t="s">
        <v>1284</v>
      </c>
      <c r="C59" s="15" t="s">
        <v>1618</v>
      </c>
      <c r="D59" s="290">
        <v>62161904.761904702</v>
      </c>
      <c r="E59" s="23" t="s">
        <v>22</v>
      </c>
      <c r="F59" s="244" t="s">
        <v>1629</v>
      </c>
      <c r="G59" s="255" t="s">
        <v>97</v>
      </c>
      <c r="H59" s="263" t="s">
        <v>1355</v>
      </c>
      <c r="I59" s="249"/>
      <c r="J59" s="290">
        <f t="shared" si="0"/>
        <v>11189142.857142845</v>
      </c>
      <c r="K59" s="291">
        <f t="shared" si="1"/>
        <v>0</v>
      </c>
      <c r="L59" s="341">
        <f t="shared" si="2"/>
        <v>0</v>
      </c>
    </row>
    <row r="60" spans="1:12" ht="37.5">
      <c r="A60" s="343" t="s">
        <v>1614</v>
      </c>
      <c r="B60" s="10" t="s">
        <v>98</v>
      </c>
      <c r="C60" s="15" t="s">
        <v>1620</v>
      </c>
      <c r="D60" s="290">
        <v>49676190.476190001</v>
      </c>
      <c r="E60" s="23" t="s">
        <v>49</v>
      </c>
      <c r="F60" s="244" t="s">
        <v>99</v>
      </c>
      <c r="G60" s="49" t="s">
        <v>94</v>
      </c>
      <c r="H60" s="260" t="s">
        <v>1572</v>
      </c>
      <c r="I60" s="249"/>
      <c r="J60" s="290">
        <f t="shared" si="0"/>
        <v>11425523.8095237</v>
      </c>
      <c r="K60" s="291">
        <f t="shared" si="1"/>
        <v>0</v>
      </c>
      <c r="L60" s="341">
        <f t="shared" si="2"/>
        <v>0</v>
      </c>
    </row>
    <row r="61" spans="1:12" ht="31.5">
      <c r="A61" s="343" t="s">
        <v>1614</v>
      </c>
      <c r="B61" s="258" t="s">
        <v>1496</v>
      </c>
      <c r="C61" s="15" t="s">
        <v>1619</v>
      </c>
      <c r="D61" s="290">
        <v>37190476.190476</v>
      </c>
      <c r="E61" s="249" t="s">
        <v>5</v>
      </c>
      <c r="F61" s="248" t="s">
        <v>1462</v>
      </c>
      <c r="G61" s="6" t="s">
        <v>1609</v>
      </c>
      <c r="H61" s="266" t="s">
        <v>1513</v>
      </c>
      <c r="I61" s="249"/>
      <c r="J61" s="290">
        <f t="shared" si="0"/>
        <v>7438095.2380952006</v>
      </c>
      <c r="K61" s="291">
        <f t="shared" si="1"/>
        <v>7438095.2380952006</v>
      </c>
      <c r="L61" s="341">
        <f t="shared" si="2"/>
        <v>0</v>
      </c>
    </row>
    <row r="62" spans="1:12" ht="27">
      <c r="A62" s="343" t="s">
        <v>1614</v>
      </c>
      <c r="B62" s="243" t="s">
        <v>1361</v>
      </c>
      <c r="C62" s="15" t="s">
        <v>1618</v>
      </c>
      <c r="D62" s="290">
        <v>24704761.9047621</v>
      </c>
      <c r="E62" s="23" t="s">
        <v>1176</v>
      </c>
      <c r="F62" s="244" t="s">
        <v>1300</v>
      </c>
      <c r="G62" s="255" t="s">
        <v>1632</v>
      </c>
      <c r="H62" s="248" t="s">
        <v>1532</v>
      </c>
      <c r="I62" s="249"/>
      <c r="J62" s="290">
        <f t="shared" si="0"/>
        <v>4446857.1428571781</v>
      </c>
      <c r="K62" s="291">
        <f t="shared" si="1"/>
        <v>4940952.3809524206</v>
      </c>
      <c r="L62" s="341">
        <f t="shared" si="2"/>
        <v>7411428.5714286296</v>
      </c>
    </row>
    <row r="63" spans="1:12" ht="48" customHeight="1">
      <c r="A63" s="343" t="s">
        <v>1614</v>
      </c>
      <c r="B63" s="10" t="s">
        <v>103</v>
      </c>
      <c r="C63" s="15" t="s">
        <v>1620</v>
      </c>
      <c r="D63" s="290">
        <v>12219047.619046999</v>
      </c>
      <c r="E63" s="23" t="s">
        <v>49</v>
      </c>
      <c r="F63" s="244" t="s">
        <v>104</v>
      </c>
      <c r="G63" s="49" t="s">
        <v>1628</v>
      </c>
      <c r="H63" s="248" t="s">
        <v>1573</v>
      </c>
      <c r="I63" s="249"/>
      <c r="J63" s="290">
        <f t="shared" si="0"/>
        <v>2810380.9523808099</v>
      </c>
      <c r="K63" s="291">
        <f t="shared" si="1"/>
        <v>0</v>
      </c>
      <c r="L63" s="341">
        <f t="shared" si="2"/>
        <v>0</v>
      </c>
    </row>
    <row r="64" spans="1:12" ht="54">
      <c r="A64" s="343" t="s">
        <v>1614</v>
      </c>
      <c r="B64" s="258" t="s">
        <v>1420</v>
      </c>
      <c r="C64" s="15" t="s">
        <v>1619</v>
      </c>
      <c r="D64" s="290">
        <v>87133333.333333299</v>
      </c>
      <c r="E64" s="254" t="s">
        <v>119</v>
      </c>
      <c r="F64" s="255" t="s">
        <v>1443</v>
      </c>
      <c r="G64" s="255" t="s">
        <v>1628</v>
      </c>
      <c r="H64" s="248" t="s">
        <v>1503</v>
      </c>
      <c r="I64" s="249"/>
      <c r="J64" s="290">
        <f t="shared" si="0"/>
        <v>17426666.66666666</v>
      </c>
      <c r="K64" s="291">
        <f t="shared" si="1"/>
        <v>17426666.66666666</v>
      </c>
      <c r="L64" s="341">
        <f t="shared" si="2"/>
        <v>0</v>
      </c>
    </row>
    <row r="65" spans="1:12" ht="30">
      <c r="A65" s="343" t="s">
        <v>1614</v>
      </c>
      <c r="B65" s="10" t="s">
        <v>1307</v>
      </c>
      <c r="C65" s="15" t="s">
        <v>1618</v>
      </c>
      <c r="D65" s="290">
        <v>74647619.047619</v>
      </c>
      <c r="E65" s="250" t="s">
        <v>1176</v>
      </c>
      <c r="F65" s="247" t="s">
        <v>1636</v>
      </c>
      <c r="G65" s="247" t="s">
        <v>1628</v>
      </c>
      <c r="H65" s="248" t="s">
        <v>1469</v>
      </c>
      <c r="I65" s="249"/>
      <c r="J65" s="290">
        <f t="shared" si="0"/>
        <v>13436571.42857142</v>
      </c>
      <c r="K65" s="291">
        <f t="shared" si="1"/>
        <v>14929523.8095238</v>
      </c>
      <c r="L65" s="341">
        <f t="shared" si="2"/>
        <v>22394285.714285698</v>
      </c>
    </row>
    <row r="66" spans="1:12" ht="60">
      <c r="A66" s="343" t="s">
        <v>1614</v>
      </c>
      <c r="B66" s="258" t="s">
        <v>1293</v>
      </c>
      <c r="C66" s="15" t="s">
        <v>1620</v>
      </c>
      <c r="D66" s="290">
        <v>62161904.761904702</v>
      </c>
      <c r="E66" s="256" t="s">
        <v>1202</v>
      </c>
      <c r="F66" s="248" t="s">
        <v>1292</v>
      </c>
      <c r="G66" s="247" t="s">
        <v>1628</v>
      </c>
      <c r="H66" s="248" t="s">
        <v>1497</v>
      </c>
      <c r="I66" s="249"/>
      <c r="J66" s="290">
        <f t="shared" si="0"/>
        <v>14297238.095238082</v>
      </c>
      <c r="K66" s="291">
        <f t="shared" si="1"/>
        <v>0</v>
      </c>
      <c r="L66" s="341">
        <f t="shared" si="2"/>
        <v>0</v>
      </c>
    </row>
    <row r="67" spans="1:12" ht="40.5">
      <c r="A67" s="343" t="s">
        <v>1614</v>
      </c>
      <c r="B67" s="261" t="s">
        <v>403</v>
      </c>
      <c r="C67" s="15" t="s">
        <v>1619</v>
      </c>
      <c r="D67" s="290">
        <v>49676190.476190001</v>
      </c>
      <c r="E67" s="243" t="s">
        <v>49</v>
      </c>
      <c r="F67" s="244" t="s">
        <v>402</v>
      </c>
      <c r="G67" s="244" t="s">
        <v>401</v>
      </c>
      <c r="H67" s="248" t="s">
        <v>1515</v>
      </c>
      <c r="I67" s="249"/>
      <c r="J67" s="290">
        <f t="shared" ref="J67:J130" si="3">IF(C67="MINIMA",D67*20%,IF(C67="MENOR",D67*23%,IF(C67="MAYOR",D67*18%,0)))</f>
        <v>9935238.0952380002</v>
      </c>
      <c r="K67" s="291">
        <f t="shared" ref="K67:K130" si="4">IF(OR(E67="HIPOTECARIO",E67="VERBAL",E67="PRENDARIO"),D67*20%,0)</f>
        <v>0</v>
      </c>
      <c r="L67" s="341">
        <f t="shared" ref="L67:L130" si="5">IF(AND(C67="MAYOR",E67="VERBAL"),D67*30%,0)</f>
        <v>0</v>
      </c>
    </row>
    <row r="68" spans="1:12" ht="110.25">
      <c r="A68" s="343" t="s">
        <v>1616</v>
      </c>
      <c r="B68" s="261" t="s">
        <v>459</v>
      </c>
      <c r="C68" s="15" t="s">
        <v>1618</v>
      </c>
      <c r="D68" s="290">
        <v>37190476.190476</v>
      </c>
      <c r="E68" s="243" t="s">
        <v>49</v>
      </c>
      <c r="F68" s="244" t="s">
        <v>460</v>
      </c>
      <c r="G68" s="249" t="s">
        <v>1629</v>
      </c>
      <c r="H68" s="264" t="s">
        <v>1436</v>
      </c>
      <c r="I68" s="249"/>
      <c r="J68" s="290">
        <f t="shared" si="3"/>
        <v>6694285.7142856801</v>
      </c>
      <c r="K68" s="291">
        <f t="shared" si="4"/>
        <v>0</v>
      </c>
      <c r="L68" s="341">
        <f t="shared" si="5"/>
        <v>0</v>
      </c>
    </row>
    <row r="69" spans="1:12" ht="31.5">
      <c r="A69" s="343" t="s">
        <v>1616</v>
      </c>
      <c r="B69" s="261" t="s">
        <v>113</v>
      </c>
      <c r="C69" s="15" t="s">
        <v>1620</v>
      </c>
      <c r="D69" s="290">
        <v>24704761.9047621</v>
      </c>
      <c r="E69" s="243" t="s">
        <v>5</v>
      </c>
      <c r="F69" s="244" t="s">
        <v>1301</v>
      </c>
      <c r="G69" s="244" t="s">
        <v>1609</v>
      </c>
      <c r="H69" s="266" t="s">
        <v>1312</v>
      </c>
      <c r="I69" s="249"/>
      <c r="J69" s="290">
        <f t="shared" si="3"/>
        <v>5682095.2380952835</v>
      </c>
      <c r="K69" s="291">
        <f t="shared" si="4"/>
        <v>4940952.3809524206</v>
      </c>
      <c r="L69" s="341">
        <f t="shared" si="5"/>
        <v>0</v>
      </c>
    </row>
    <row r="70" spans="1:12" ht="27">
      <c r="A70" s="343" t="s">
        <v>1616</v>
      </c>
      <c r="B70" s="261" t="s">
        <v>116</v>
      </c>
      <c r="C70" s="15" t="s">
        <v>1619</v>
      </c>
      <c r="D70" s="290">
        <v>12219047.619046999</v>
      </c>
      <c r="E70" s="243" t="s">
        <v>49</v>
      </c>
      <c r="F70" s="244" t="s">
        <v>117</v>
      </c>
      <c r="G70" s="267" t="s">
        <v>1630</v>
      </c>
      <c r="H70" s="228" t="s">
        <v>1343</v>
      </c>
      <c r="I70" s="249"/>
      <c r="J70" s="290">
        <f t="shared" si="3"/>
        <v>2443809.5238093999</v>
      </c>
      <c r="K70" s="291">
        <f t="shared" si="4"/>
        <v>0</v>
      </c>
      <c r="L70" s="341">
        <f t="shared" si="5"/>
        <v>0</v>
      </c>
    </row>
    <row r="71" spans="1:12" ht="54">
      <c r="A71" s="343" t="s">
        <v>1616</v>
      </c>
      <c r="B71" s="258" t="s">
        <v>666</v>
      </c>
      <c r="C71" s="15" t="s">
        <v>1618</v>
      </c>
      <c r="D71" s="290">
        <v>450000000</v>
      </c>
      <c r="E71" s="256" t="s">
        <v>1202</v>
      </c>
      <c r="F71" s="244" t="s">
        <v>760</v>
      </c>
      <c r="G71" s="247" t="s">
        <v>1628</v>
      </c>
      <c r="H71" s="253" t="s">
        <v>1516</v>
      </c>
      <c r="I71" s="249"/>
      <c r="J71" s="290">
        <f t="shared" si="3"/>
        <v>81000000</v>
      </c>
      <c r="K71" s="291">
        <f t="shared" si="4"/>
        <v>0</v>
      </c>
      <c r="L71" s="341">
        <f t="shared" si="5"/>
        <v>0</v>
      </c>
    </row>
    <row r="72" spans="1:12" ht="60">
      <c r="A72" s="343" t="s">
        <v>1616</v>
      </c>
      <c r="B72" s="261" t="s">
        <v>118</v>
      </c>
      <c r="C72" s="15" t="s">
        <v>1620</v>
      </c>
      <c r="D72" s="290">
        <v>55000000</v>
      </c>
      <c r="E72" s="243" t="s">
        <v>119</v>
      </c>
      <c r="F72" s="244" t="s">
        <v>731</v>
      </c>
      <c r="G72" s="244" t="s">
        <v>94</v>
      </c>
      <c r="H72" s="263" t="s">
        <v>1574</v>
      </c>
      <c r="I72" s="249"/>
      <c r="J72" s="290">
        <f t="shared" si="3"/>
        <v>12650000</v>
      </c>
      <c r="K72" s="291">
        <f t="shared" si="4"/>
        <v>11000000</v>
      </c>
      <c r="L72" s="341">
        <f t="shared" si="5"/>
        <v>0</v>
      </c>
    </row>
    <row r="73" spans="1:12" ht="30">
      <c r="A73" s="343" t="s">
        <v>1616</v>
      </c>
      <c r="B73" s="261" t="s">
        <v>120</v>
      </c>
      <c r="C73" s="15" t="s">
        <v>1619</v>
      </c>
      <c r="D73" s="290">
        <v>18000000</v>
      </c>
      <c r="E73" s="254" t="s">
        <v>92</v>
      </c>
      <c r="F73" s="244" t="s">
        <v>121</v>
      </c>
      <c r="G73" s="244" t="s">
        <v>122</v>
      </c>
      <c r="H73" s="253" t="s">
        <v>1517</v>
      </c>
      <c r="I73" s="249"/>
      <c r="J73" s="290">
        <f t="shared" si="3"/>
        <v>3600000</v>
      </c>
      <c r="K73" s="291">
        <f t="shared" si="4"/>
        <v>0</v>
      </c>
      <c r="L73" s="341">
        <f t="shared" si="5"/>
        <v>0</v>
      </c>
    </row>
    <row r="74" spans="1:12" ht="30">
      <c r="A74" s="343" t="s">
        <v>1616</v>
      </c>
      <c r="B74" s="261" t="s">
        <v>123</v>
      </c>
      <c r="C74" s="15" t="s">
        <v>1618</v>
      </c>
      <c r="D74" s="290">
        <v>200000000</v>
      </c>
      <c r="E74" s="243" t="s">
        <v>5</v>
      </c>
      <c r="F74" s="244" t="s">
        <v>124</v>
      </c>
      <c r="G74" s="247" t="s">
        <v>1609</v>
      </c>
      <c r="H74" s="263" t="s">
        <v>1602</v>
      </c>
      <c r="I74" s="249"/>
      <c r="J74" s="290">
        <f t="shared" si="3"/>
        <v>36000000</v>
      </c>
      <c r="K74" s="291">
        <f t="shared" si="4"/>
        <v>40000000</v>
      </c>
      <c r="L74" s="341">
        <f t="shared" si="5"/>
        <v>0</v>
      </c>
    </row>
    <row r="75" spans="1:12" ht="45">
      <c r="A75" s="343" t="s">
        <v>1616</v>
      </c>
      <c r="B75" s="258" t="s">
        <v>1362</v>
      </c>
      <c r="C75" s="15" t="s">
        <v>1620</v>
      </c>
      <c r="D75" s="290">
        <v>40000000</v>
      </c>
      <c r="E75" s="256" t="s">
        <v>1202</v>
      </c>
      <c r="F75" s="247" t="s">
        <v>1236</v>
      </c>
      <c r="G75" s="255" t="s">
        <v>1632</v>
      </c>
      <c r="H75" s="248" t="s">
        <v>1518</v>
      </c>
      <c r="I75" s="249"/>
      <c r="J75" s="290">
        <f t="shared" si="3"/>
        <v>9200000</v>
      </c>
      <c r="K75" s="291">
        <f t="shared" si="4"/>
        <v>0</v>
      </c>
      <c r="L75" s="341">
        <f t="shared" si="5"/>
        <v>0</v>
      </c>
    </row>
    <row r="76" spans="1:12" ht="75">
      <c r="A76" s="343" t="s">
        <v>1616</v>
      </c>
      <c r="B76" s="10" t="s">
        <v>808</v>
      </c>
      <c r="C76" s="15" t="s">
        <v>1619</v>
      </c>
      <c r="D76" s="290">
        <v>22000000</v>
      </c>
      <c r="E76" s="256" t="s">
        <v>1202</v>
      </c>
      <c r="F76" s="244" t="s">
        <v>711</v>
      </c>
      <c r="G76" s="247" t="s">
        <v>1628</v>
      </c>
      <c r="H76" s="263" t="s">
        <v>1418</v>
      </c>
      <c r="I76" s="249"/>
      <c r="J76" s="290">
        <f t="shared" si="3"/>
        <v>4400000</v>
      </c>
      <c r="K76" s="291">
        <f t="shared" si="4"/>
        <v>0</v>
      </c>
      <c r="L76" s="341">
        <f t="shared" si="5"/>
        <v>0</v>
      </c>
    </row>
    <row r="77" spans="1:12" ht="60">
      <c r="A77" s="343" t="s">
        <v>1616</v>
      </c>
      <c r="B77" s="261" t="s">
        <v>1215</v>
      </c>
      <c r="C77" s="15" t="s">
        <v>1618</v>
      </c>
      <c r="D77" s="290">
        <v>450000000</v>
      </c>
      <c r="E77" s="243" t="s">
        <v>75</v>
      </c>
      <c r="F77" s="244" t="s">
        <v>133</v>
      </c>
      <c r="G77" s="244" t="s">
        <v>134</v>
      </c>
      <c r="H77" s="263" t="s">
        <v>1453</v>
      </c>
      <c r="I77" s="249"/>
      <c r="J77" s="290">
        <f t="shared" si="3"/>
        <v>81000000</v>
      </c>
      <c r="K77" s="291">
        <f t="shared" si="4"/>
        <v>0</v>
      </c>
      <c r="L77" s="341">
        <f t="shared" si="5"/>
        <v>0</v>
      </c>
    </row>
    <row r="78" spans="1:12" ht="30">
      <c r="A78" s="343" t="s">
        <v>1616</v>
      </c>
      <c r="B78" s="261" t="s">
        <v>135</v>
      </c>
      <c r="C78" s="15" t="s">
        <v>1620</v>
      </c>
      <c r="D78" s="290">
        <v>55000000</v>
      </c>
      <c r="E78" s="243" t="s">
        <v>5</v>
      </c>
      <c r="F78" s="244" t="s">
        <v>136</v>
      </c>
      <c r="G78" s="247" t="s">
        <v>1609</v>
      </c>
      <c r="H78" s="263" t="s">
        <v>737</v>
      </c>
      <c r="I78" s="249"/>
      <c r="J78" s="290">
        <f t="shared" si="3"/>
        <v>12650000</v>
      </c>
      <c r="K78" s="291">
        <f t="shared" si="4"/>
        <v>11000000</v>
      </c>
      <c r="L78" s="341">
        <f t="shared" si="5"/>
        <v>0</v>
      </c>
    </row>
    <row r="79" spans="1:12" ht="46.5" customHeight="1">
      <c r="A79" s="343" t="s">
        <v>1616</v>
      </c>
      <c r="B79" s="261" t="s">
        <v>137</v>
      </c>
      <c r="C79" s="15" t="s">
        <v>1619</v>
      </c>
      <c r="D79" s="290">
        <v>18000000</v>
      </c>
      <c r="E79" s="243" t="s">
        <v>49</v>
      </c>
      <c r="F79" s="244" t="s">
        <v>138</v>
      </c>
      <c r="G79" s="244" t="s">
        <v>139</v>
      </c>
      <c r="H79" s="248" t="s">
        <v>1216</v>
      </c>
      <c r="I79" s="249"/>
      <c r="J79" s="290">
        <f t="shared" si="3"/>
        <v>3600000</v>
      </c>
      <c r="K79" s="291">
        <f t="shared" si="4"/>
        <v>0</v>
      </c>
      <c r="L79" s="341">
        <f t="shared" si="5"/>
        <v>0</v>
      </c>
    </row>
    <row r="80" spans="1:12" ht="195">
      <c r="A80" s="343" t="s">
        <v>1616</v>
      </c>
      <c r="B80" s="261" t="s">
        <v>145</v>
      </c>
      <c r="C80" s="15" t="s">
        <v>1618</v>
      </c>
      <c r="D80" s="290">
        <v>87133333.333333299</v>
      </c>
      <c r="E80" s="243" t="s">
        <v>49</v>
      </c>
      <c r="F80" s="244" t="s">
        <v>146</v>
      </c>
      <c r="G80" s="247" t="s">
        <v>1628</v>
      </c>
      <c r="H80" s="263" t="s">
        <v>1470</v>
      </c>
      <c r="I80" s="249"/>
      <c r="J80" s="290">
        <f t="shared" si="3"/>
        <v>15683999.999999993</v>
      </c>
      <c r="K80" s="291">
        <f t="shared" si="4"/>
        <v>0</v>
      </c>
      <c r="L80" s="341">
        <f t="shared" si="5"/>
        <v>0</v>
      </c>
    </row>
    <row r="81" spans="1:12" ht="27">
      <c r="A81" s="343" t="s">
        <v>1616</v>
      </c>
      <c r="B81" s="261" t="s">
        <v>147</v>
      </c>
      <c r="C81" s="15" t="s">
        <v>1620</v>
      </c>
      <c r="D81" s="290">
        <v>74647619.047619</v>
      </c>
      <c r="E81" s="243" t="s">
        <v>5</v>
      </c>
      <c r="F81" s="244" t="s">
        <v>148</v>
      </c>
      <c r="G81" s="244" t="s">
        <v>1609</v>
      </c>
      <c r="H81" s="248" t="s">
        <v>1489</v>
      </c>
      <c r="I81" s="249"/>
      <c r="J81" s="290">
        <f t="shared" si="3"/>
        <v>17168952.380952369</v>
      </c>
      <c r="K81" s="291">
        <f t="shared" si="4"/>
        <v>14929523.8095238</v>
      </c>
      <c r="L81" s="341">
        <f t="shared" si="5"/>
        <v>0</v>
      </c>
    </row>
    <row r="82" spans="1:12" ht="54">
      <c r="A82" s="343" t="s">
        <v>1615</v>
      </c>
      <c r="B82" s="261" t="s">
        <v>149</v>
      </c>
      <c r="C82" s="15" t="s">
        <v>1619</v>
      </c>
      <c r="D82" s="290">
        <v>62161904.761904702</v>
      </c>
      <c r="E82" s="243" t="s">
        <v>49</v>
      </c>
      <c r="F82" s="244" t="s">
        <v>399</v>
      </c>
      <c r="G82" s="244" t="s">
        <v>1628</v>
      </c>
      <c r="H82" s="253" t="s">
        <v>391</v>
      </c>
      <c r="I82" s="249"/>
      <c r="J82" s="290">
        <f t="shared" si="3"/>
        <v>12432380.95238094</v>
      </c>
      <c r="K82" s="291">
        <f t="shared" si="4"/>
        <v>0</v>
      </c>
      <c r="L82" s="341">
        <f t="shared" si="5"/>
        <v>0</v>
      </c>
    </row>
    <row r="83" spans="1:12" ht="27">
      <c r="A83" s="343" t="s">
        <v>1615</v>
      </c>
      <c r="B83" s="257" t="s">
        <v>1446</v>
      </c>
      <c r="C83" s="15" t="s">
        <v>1618</v>
      </c>
      <c r="D83" s="290">
        <v>49676190.476190001</v>
      </c>
      <c r="E83" s="243" t="s">
        <v>1176</v>
      </c>
      <c r="F83" s="244" t="s">
        <v>1447</v>
      </c>
      <c r="G83" s="247" t="s">
        <v>1632</v>
      </c>
      <c r="H83" s="248" t="s">
        <v>1454</v>
      </c>
      <c r="I83" s="249"/>
      <c r="J83" s="290">
        <f t="shared" si="3"/>
        <v>8941714.2857141998</v>
      </c>
      <c r="K83" s="291">
        <f t="shared" si="4"/>
        <v>9935238.0952380002</v>
      </c>
      <c r="L83" s="341">
        <f t="shared" si="5"/>
        <v>14902857.142857</v>
      </c>
    </row>
    <row r="84" spans="1:12" ht="58.5" customHeight="1">
      <c r="A84" s="343" t="s">
        <v>1615</v>
      </c>
      <c r="B84" s="257" t="s">
        <v>1319</v>
      </c>
      <c r="C84" s="15" t="s">
        <v>1620</v>
      </c>
      <c r="D84" s="290">
        <v>37190476.190476</v>
      </c>
      <c r="E84" s="256" t="s">
        <v>1202</v>
      </c>
      <c r="F84" s="247" t="s">
        <v>1314</v>
      </c>
      <c r="G84" s="259" t="s">
        <v>1628</v>
      </c>
      <c r="H84" s="248" t="s">
        <v>1509</v>
      </c>
      <c r="I84" s="249"/>
      <c r="J84" s="290">
        <f t="shared" si="3"/>
        <v>8553809.5238094795</v>
      </c>
      <c r="K84" s="291">
        <f t="shared" si="4"/>
        <v>0</v>
      </c>
      <c r="L84" s="341">
        <f t="shared" si="5"/>
        <v>0</v>
      </c>
    </row>
    <row r="85" spans="1:12" ht="54" customHeight="1">
      <c r="A85" s="343" t="s">
        <v>1615</v>
      </c>
      <c r="B85" s="265" t="s">
        <v>686</v>
      </c>
      <c r="C85" s="15" t="s">
        <v>1619</v>
      </c>
      <c r="D85" s="290">
        <v>24704761.9047621</v>
      </c>
      <c r="E85" s="246" t="s">
        <v>75</v>
      </c>
      <c r="F85" s="259" t="s">
        <v>685</v>
      </c>
      <c r="G85" s="255" t="s">
        <v>1632</v>
      </c>
      <c r="H85" s="248" t="s">
        <v>1419</v>
      </c>
      <c r="I85" s="249"/>
      <c r="J85" s="290">
        <f t="shared" si="3"/>
        <v>4940952.3809524206</v>
      </c>
      <c r="K85" s="291">
        <f t="shared" si="4"/>
        <v>0</v>
      </c>
      <c r="L85" s="341">
        <f t="shared" si="5"/>
        <v>0</v>
      </c>
    </row>
    <row r="86" spans="1:12" ht="105">
      <c r="A86" s="343" t="s">
        <v>1615</v>
      </c>
      <c r="B86" s="265" t="s">
        <v>684</v>
      </c>
      <c r="C86" s="15" t="s">
        <v>1618</v>
      </c>
      <c r="D86" s="290">
        <v>12219047.6190481</v>
      </c>
      <c r="E86" s="256" t="s">
        <v>1202</v>
      </c>
      <c r="F86" s="247" t="s">
        <v>1203</v>
      </c>
      <c r="G86" s="247" t="s">
        <v>1628</v>
      </c>
      <c r="H86" s="248" t="s">
        <v>1437</v>
      </c>
      <c r="I86" s="249"/>
      <c r="J86" s="290">
        <f t="shared" si="3"/>
        <v>2199428.571428658</v>
      </c>
      <c r="K86" s="291">
        <f t="shared" si="4"/>
        <v>0</v>
      </c>
      <c r="L86" s="341">
        <f t="shared" si="5"/>
        <v>0</v>
      </c>
    </row>
    <row r="87" spans="1:12" ht="42" customHeight="1">
      <c r="A87" s="343" t="s">
        <v>1615</v>
      </c>
      <c r="B87" s="258" t="s">
        <v>163</v>
      </c>
      <c r="C87" s="15" t="s">
        <v>1620</v>
      </c>
      <c r="D87" s="290">
        <v>200000000</v>
      </c>
      <c r="E87" s="256" t="s">
        <v>1202</v>
      </c>
      <c r="F87" s="255" t="s">
        <v>164</v>
      </c>
      <c r="G87" s="247" t="s">
        <v>1628</v>
      </c>
      <c r="H87" s="248" t="s">
        <v>687</v>
      </c>
      <c r="I87" s="249"/>
      <c r="J87" s="290">
        <f t="shared" si="3"/>
        <v>46000000</v>
      </c>
      <c r="K87" s="291">
        <f t="shared" si="4"/>
        <v>0</v>
      </c>
      <c r="L87" s="341">
        <f t="shared" si="5"/>
        <v>0</v>
      </c>
    </row>
    <row r="88" spans="1:12" ht="39" customHeight="1">
      <c r="A88" s="343" t="s">
        <v>1615</v>
      </c>
      <c r="B88" s="258" t="s">
        <v>1460</v>
      </c>
      <c r="C88" s="15" t="s">
        <v>1619</v>
      </c>
      <c r="D88" s="290">
        <v>40000000</v>
      </c>
      <c r="E88" s="254" t="s">
        <v>5</v>
      </c>
      <c r="F88" s="255" t="s">
        <v>1610</v>
      </c>
      <c r="G88" s="255" t="s">
        <v>1461</v>
      </c>
      <c r="H88" s="262" t="s">
        <v>1483</v>
      </c>
      <c r="I88" s="249"/>
      <c r="J88" s="290">
        <f t="shared" si="3"/>
        <v>8000000</v>
      </c>
      <c r="K88" s="291">
        <f t="shared" si="4"/>
        <v>8000000</v>
      </c>
      <c r="L88" s="341">
        <f t="shared" si="5"/>
        <v>0</v>
      </c>
    </row>
    <row r="89" spans="1:12" ht="30.75" customHeight="1">
      <c r="A89" s="343" t="s">
        <v>1615</v>
      </c>
      <c r="B89" s="10" t="s">
        <v>167</v>
      </c>
      <c r="C89" s="15" t="s">
        <v>1618</v>
      </c>
      <c r="D89" s="290">
        <v>22000000</v>
      </c>
      <c r="E89" s="256" t="s">
        <v>1202</v>
      </c>
      <c r="F89" s="49" t="s">
        <v>168</v>
      </c>
      <c r="G89" s="268" t="s">
        <v>169</v>
      </c>
      <c r="H89" s="248" t="s">
        <v>709</v>
      </c>
      <c r="I89" s="249"/>
      <c r="J89" s="290">
        <f t="shared" si="3"/>
        <v>3960000</v>
      </c>
      <c r="K89" s="291">
        <f t="shared" si="4"/>
        <v>0</v>
      </c>
      <c r="L89" s="341">
        <f t="shared" si="5"/>
        <v>0</v>
      </c>
    </row>
    <row r="90" spans="1:12" ht="60" customHeight="1">
      <c r="A90" s="343" t="s">
        <v>1615</v>
      </c>
      <c r="B90" s="269" t="s">
        <v>170</v>
      </c>
      <c r="C90" s="15" t="s">
        <v>1620</v>
      </c>
      <c r="D90" s="290">
        <v>450000000</v>
      </c>
      <c r="E90" s="4" t="s">
        <v>49</v>
      </c>
      <c r="F90" s="6" t="s">
        <v>171</v>
      </c>
      <c r="G90" s="6" t="s">
        <v>132</v>
      </c>
      <c r="H90" s="248" t="s">
        <v>1575</v>
      </c>
      <c r="I90" s="249"/>
      <c r="J90" s="290">
        <f t="shared" si="3"/>
        <v>103500000</v>
      </c>
      <c r="K90" s="291">
        <f t="shared" si="4"/>
        <v>0</v>
      </c>
      <c r="L90" s="341">
        <f t="shared" si="5"/>
        <v>0</v>
      </c>
    </row>
    <row r="91" spans="1:12" ht="30">
      <c r="A91" s="343" t="s">
        <v>1615</v>
      </c>
      <c r="B91" s="261" t="s">
        <v>653</v>
      </c>
      <c r="C91" s="15" t="s">
        <v>1619</v>
      </c>
      <c r="D91" s="290">
        <v>55000000</v>
      </c>
      <c r="E91" s="256" t="s">
        <v>1202</v>
      </c>
      <c r="F91" s="247" t="s">
        <v>513</v>
      </c>
      <c r="G91" s="247" t="s">
        <v>1628</v>
      </c>
      <c r="H91" s="248" t="s">
        <v>1450</v>
      </c>
      <c r="I91" s="249"/>
      <c r="J91" s="290">
        <f t="shared" si="3"/>
        <v>11000000</v>
      </c>
      <c r="K91" s="291">
        <f t="shared" si="4"/>
        <v>0</v>
      </c>
      <c r="L91" s="341">
        <f t="shared" si="5"/>
        <v>0</v>
      </c>
    </row>
    <row r="92" spans="1:12" ht="45" customHeight="1">
      <c r="A92" s="343" t="s">
        <v>1615</v>
      </c>
      <c r="B92" s="269" t="s">
        <v>325</v>
      </c>
      <c r="C92" s="15" t="s">
        <v>1618</v>
      </c>
      <c r="D92" s="290">
        <v>18000000</v>
      </c>
      <c r="E92" s="23" t="s">
        <v>22</v>
      </c>
      <c r="F92" s="262" t="s">
        <v>1637</v>
      </c>
      <c r="G92" s="262" t="s">
        <v>334</v>
      </c>
      <c r="H92" s="248" t="s">
        <v>335</v>
      </c>
      <c r="I92" s="249"/>
      <c r="J92" s="290">
        <f t="shared" si="3"/>
        <v>3240000</v>
      </c>
      <c r="K92" s="291">
        <f t="shared" si="4"/>
        <v>0</v>
      </c>
      <c r="L92" s="341">
        <f t="shared" si="5"/>
        <v>0</v>
      </c>
    </row>
    <row r="93" spans="1:12" ht="60">
      <c r="A93" s="343" t="s">
        <v>1615</v>
      </c>
      <c r="B93" s="270" t="s">
        <v>175</v>
      </c>
      <c r="C93" s="15" t="s">
        <v>1620</v>
      </c>
      <c r="D93" s="290">
        <v>87133333.333333299</v>
      </c>
      <c r="E93" s="4" t="s">
        <v>75</v>
      </c>
      <c r="F93" s="268" t="s">
        <v>146</v>
      </c>
      <c r="G93" s="255" t="s">
        <v>1632</v>
      </c>
      <c r="H93" s="248" t="s">
        <v>1415</v>
      </c>
      <c r="I93" s="249"/>
      <c r="J93" s="290">
        <f t="shared" si="3"/>
        <v>20040666.66666666</v>
      </c>
      <c r="K93" s="291">
        <f t="shared" si="4"/>
        <v>0</v>
      </c>
      <c r="L93" s="341">
        <f t="shared" si="5"/>
        <v>0</v>
      </c>
    </row>
    <row r="94" spans="1:12" ht="27">
      <c r="A94" s="343" t="s">
        <v>1615</v>
      </c>
      <c r="B94" s="270" t="s">
        <v>176</v>
      </c>
      <c r="C94" s="15" t="s">
        <v>1619</v>
      </c>
      <c r="D94" s="290">
        <v>74647619.047619</v>
      </c>
      <c r="E94" s="254" t="s">
        <v>92</v>
      </c>
      <c r="F94" s="268" t="s">
        <v>177</v>
      </c>
      <c r="G94" s="268" t="s">
        <v>94</v>
      </c>
      <c r="H94" s="248" t="s">
        <v>1504</v>
      </c>
      <c r="I94" s="249"/>
      <c r="J94" s="290">
        <f t="shared" si="3"/>
        <v>14929523.8095238</v>
      </c>
      <c r="K94" s="291">
        <f t="shared" si="4"/>
        <v>0</v>
      </c>
      <c r="L94" s="341">
        <f t="shared" si="5"/>
        <v>0</v>
      </c>
    </row>
    <row r="95" spans="1:12" ht="63.75" customHeight="1">
      <c r="A95" s="343" t="s">
        <v>1615</v>
      </c>
      <c r="B95" s="258" t="s">
        <v>178</v>
      </c>
      <c r="C95" s="15" t="s">
        <v>1618</v>
      </c>
      <c r="D95" s="290">
        <v>62161904.761904702</v>
      </c>
      <c r="E95" s="23" t="s">
        <v>22</v>
      </c>
      <c r="F95" s="255" t="s">
        <v>179</v>
      </c>
      <c r="G95" s="255" t="s">
        <v>180</v>
      </c>
      <c r="H95" s="248" t="s">
        <v>661</v>
      </c>
      <c r="I95" s="249"/>
      <c r="J95" s="290">
        <f t="shared" si="3"/>
        <v>11189142.857142845</v>
      </c>
      <c r="K95" s="291">
        <f t="shared" si="4"/>
        <v>0</v>
      </c>
      <c r="L95" s="341">
        <f t="shared" si="5"/>
        <v>0</v>
      </c>
    </row>
    <row r="96" spans="1:12" ht="30">
      <c r="A96" s="343" t="s">
        <v>1615</v>
      </c>
      <c r="B96" s="270" t="s">
        <v>181</v>
      </c>
      <c r="C96" s="15" t="s">
        <v>1620</v>
      </c>
      <c r="D96" s="290">
        <v>49676190.476190001</v>
      </c>
      <c r="E96" s="23" t="s">
        <v>22</v>
      </c>
      <c r="F96" s="268" t="s">
        <v>1629</v>
      </c>
      <c r="G96" s="268" t="s">
        <v>182</v>
      </c>
      <c r="H96" s="248" t="s">
        <v>1539</v>
      </c>
      <c r="I96" s="249"/>
      <c r="J96" s="290">
        <f t="shared" si="3"/>
        <v>11425523.8095237</v>
      </c>
      <c r="K96" s="291">
        <f t="shared" si="4"/>
        <v>0</v>
      </c>
      <c r="L96" s="341">
        <f t="shared" si="5"/>
        <v>0</v>
      </c>
    </row>
    <row r="97" spans="1:12" ht="54">
      <c r="A97" s="343" t="s">
        <v>1615</v>
      </c>
      <c r="B97" s="251" t="s">
        <v>690</v>
      </c>
      <c r="C97" s="15" t="s">
        <v>1619</v>
      </c>
      <c r="D97" s="290">
        <v>37190476.190476</v>
      </c>
      <c r="E97" s="251" t="s">
        <v>52</v>
      </c>
      <c r="F97" s="244" t="s">
        <v>755</v>
      </c>
      <c r="G97" s="255" t="s">
        <v>1632</v>
      </c>
      <c r="H97" s="248" t="s">
        <v>1576</v>
      </c>
      <c r="I97" s="249"/>
      <c r="J97" s="290">
        <f t="shared" si="3"/>
        <v>7438095.2380952006</v>
      </c>
      <c r="K97" s="291">
        <f t="shared" si="4"/>
        <v>0</v>
      </c>
      <c r="L97" s="341">
        <f t="shared" si="5"/>
        <v>0</v>
      </c>
    </row>
    <row r="98" spans="1:12" ht="54">
      <c r="A98" s="343" t="s">
        <v>1615</v>
      </c>
      <c r="B98" s="10" t="s">
        <v>187</v>
      </c>
      <c r="C98" s="15" t="s">
        <v>1618</v>
      </c>
      <c r="D98" s="290">
        <v>24704761.9047621</v>
      </c>
      <c r="E98" s="23" t="s">
        <v>5</v>
      </c>
      <c r="F98" s="244" t="s">
        <v>188</v>
      </c>
      <c r="G98" s="255" t="s">
        <v>1609</v>
      </c>
      <c r="H98" s="248" t="s">
        <v>1505</v>
      </c>
      <c r="I98" s="249"/>
      <c r="J98" s="290">
        <f t="shared" si="3"/>
        <v>4446857.1428571781</v>
      </c>
      <c r="K98" s="291">
        <f t="shared" si="4"/>
        <v>4940952.3809524206</v>
      </c>
      <c r="L98" s="341">
        <f t="shared" si="5"/>
        <v>0</v>
      </c>
    </row>
    <row r="99" spans="1:12" ht="40.5" customHeight="1">
      <c r="A99" s="343" t="s">
        <v>1615</v>
      </c>
      <c r="B99" s="10" t="s">
        <v>189</v>
      </c>
      <c r="C99" s="15" t="s">
        <v>1620</v>
      </c>
      <c r="D99" s="290">
        <v>12219047.619046999</v>
      </c>
      <c r="E99" s="4" t="s">
        <v>49</v>
      </c>
      <c r="F99" s="244" t="s">
        <v>190</v>
      </c>
      <c r="G99" s="49" t="s">
        <v>1629</v>
      </c>
      <c r="H99" s="248" t="s">
        <v>1506</v>
      </c>
      <c r="I99" s="249"/>
      <c r="J99" s="290">
        <f t="shared" si="3"/>
        <v>2810380.9523808099</v>
      </c>
      <c r="K99" s="291">
        <f t="shared" si="4"/>
        <v>0</v>
      </c>
      <c r="L99" s="341">
        <f t="shared" si="5"/>
        <v>0</v>
      </c>
    </row>
    <row r="100" spans="1:12" ht="27">
      <c r="A100" s="343" t="s">
        <v>1615</v>
      </c>
      <c r="B100" s="24" t="s">
        <v>1577</v>
      </c>
      <c r="C100" s="15" t="s">
        <v>1619</v>
      </c>
      <c r="D100" s="290">
        <v>87133333.333333299</v>
      </c>
      <c r="E100" s="23" t="s">
        <v>5</v>
      </c>
      <c r="F100" s="244" t="s">
        <v>191</v>
      </c>
      <c r="G100" s="255" t="s">
        <v>192</v>
      </c>
      <c r="H100" s="248" t="s">
        <v>1239</v>
      </c>
      <c r="I100" s="249"/>
      <c r="J100" s="290">
        <f t="shared" si="3"/>
        <v>17426666.66666666</v>
      </c>
      <c r="K100" s="291">
        <f t="shared" si="4"/>
        <v>17426666.66666666</v>
      </c>
      <c r="L100" s="341">
        <f t="shared" si="5"/>
        <v>0</v>
      </c>
    </row>
    <row r="101" spans="1:12" ht="27">
      <c r="A101" s="343" t="s">
        <v>1615</v>
      </c>
      <c r="B101" s="258" t="s">
        <v>1385</v>
      </c>
      <c r="C101" s="15" t="s">
        <v>1618</v>
      </c>
      <c r="D101" s="290">
        <v>74647619.047619</v>
      </c>
      <c r="E101" s="257" t="s">
        <v>1176</v>
      </c>
      <c r="F101" s="255" t="s">
        <v>1378</v>
      </c>
      <c r="G101" s="247" t="s">
        <v>1632</v>
      </c>
      <c r="H101" s="248" t="s">
        <v>1455</v>
      </c>
      <c r="I101" s="249"/>
      <c r="J101" s="290">
        <f t="shared" si="3"/>
        <v>13436571.42857142</v>
      </c>
      <c r="K101" s="291">
        <f t="shared" si="4"/>
        <v>14929523.8095238</v>
      </c>
      <c r="L101" s="341">
        <f t="shared" si="5"/>
        <v>22394285.714285698</v>
      </c>
    </row>
    <row r="102" spans="1:12" ht="60">
      <c r="A102" s="343" t="s">
        <v>1615</v>
      </c>
      <c r="B102" s="10" t="s">
        <v>1306</v>
      </c>
      <c r="C102" s="15" t="s">
        <v>1620</v>
      </c>
      <c r="D102" s="290">
        <v>62161904.761904702</v>
      </c>
      <c r="E102" s="257" t="s">
        <v>1176</v>
      </c>
      <c r="F102" s="248" t="s">
        <v>1299</v>
      </c>
      <c r="G102" s="255" t="s">
        <v>1632</v>
      </c>
      <c r="H102" s="248" t="s">
        <v>1519</v>
      </c>
      <c r="I102" s="249"/>
      <c r="J102" s="290">
        <f t="shared" si="3"/>
        <v>14297238.095238082</v>
      </c>
      <c r="K102" s="291">
        <f t="shared" si="4"/>
        <v>12432380.95238094</v>
      </c>
      <c r="L102" s="341">
        <f t="shared" si="5"/>
        <v>0</v>
      </c>
    </row>
    <row r="103" spans="1:12" ht="44.25" customHeight="1">
      <c r="A103" s="343" t="s">
        <v>1615</v>
      </c>
      <c r="B103" s="10" t="s">
        <v>196</v>
      </c>
      <c r="C103" s="15" t="s">
        <v>1619</v>
      </c>
      <c r="D103" s="290">
        <v>49676190.476190001</v>
      </c>
      <c r="E103" s="256" t="s">
        <v>1202</v>
      </c>
      <c r="F103" s="268" t="s">
        <v>197</v>
      </c>
      <c r="G103" s="268" t="s">
        <v>169</v>
      </c>
      <c r="H103" s="248" t="s">
        <v>1578</v>
      </c>
      <c r="I103" s="249"/>
      <c r="J103" s="290">
        <f t="shared" si="3"/>
        <v>9935238.0952380002</v>
      </c>
      <c r="K103" s="291">
        <f t="shared" si="4"/>
        <v>0</v>
      </c>
      <c r="L103" s="341">
        <f t="shared" si="5"/>
        <v>0</v>
      </c>
    </row>
    <row r="104" spans="1:12" ht="45.75" customHeight="1">
      <c r="A104" s="343" t="s">
        <v>1615</v>
      </c>
      <c r="B104" s="10" t="s">
        <v>198</v>
      </c>
      <c r="C104" s="15" t="s">
        <v>1618</v>
      </c>
      <c r="D104" s="290">
        <v>37190476.190476</v>
      </c>
      <c r="E104" s="254" t="s">
        <v>92</v>
      </c>
      <c r="F104" s="244" t="s">
        <v>199</v>
      </c>
      <c r="G104" s="268" t="s">
        <v>1629</v>
      </c>
      <c r="H104" s="248" t="s">
        <v>427</v>
      </c>
      <c r="I104" s="249"/>
      <c r="J104" s="290">
        <f t="shared" si="3"/>
        <v>6694285.7142856801</v>
      </c>
      <c r="K104" s="291">
        <f t="shared" si="4"/>
        <v>0</v>
      </c>
      <c r="L104" s="341">
        <f t="shared" si="5"/>
        <v>0</v>
      </c>
    </row>
    <row r="105" spans="1:12" ht="67.5">
      <c r="A105" s="343" t="s">
        <v>1615</v>
      </c>
      <c r="B105" s="10" t="s">
        <v>200</v>
      </c>
      <c r="C105" s="15" t="s">
        <v>1620</v>
      </c>
      <c r="D105" s="290">
        <v>24704761.9047621</v>
      </c>
      <c r="E105" s="23" t="s">
        <v>5</v>
      </c>
      <c r="F105" s="244" t="s">
        <v>201</v>
      </c>
      <c r="G105" s="268" t="s">
        <v>1609</v>
      </c>
      <c r="H105" s="248" t="s">
        <v>1579</v>
      </c>
      <c r="I105" s="249"/>
      <c r="J105" s="290">
        <f t="shared" si="3"/>
        <v>5682095.2380952835</v>
      </c>
      <c r="K105" s="291">
        <f t="shared" si="4"/>
        <v>4940952.3809524206</v>
      </c>
      <c r="L105" s="341">
        <f t="shared" si="5"/>
        <v>0</v>
      </c>
    </row>
    <row r="106" spans="1:12" ht="78.75">
      <c r="A106" s="343" t="s">
        <v>1615</v>
      </c>
      <c r="B106" s="258" t="s">
        <v>1169</v>
      </c>
      <c r="C106" s="15" t="s">
        <v>1619</v>
      </c>
      <c r="D106" s="290">
        <v>12219047.619046999</v>
      </c>
      <c r="E106" s="254" t="s">
        <v>49</v>
      </c>
      <c r="F106" s="255" t="s">
        <v>1638</v>
      </c>
      <c r="G106" s="255" t="s">
        <v>112</v>
      </c>
      <c r="H106" s="248" t="s">
        <v>1603</v>
      </c>
      <c r="I106" s="249"/>
      <c r="J106" s="290">
        <f t="shared" si="3"/>
        <v>2443809.5238093999</v>
      </c>
      <c r="K106" s="291">
        <f t="shared" si="4"/>
        <v>0</v>
      </c>
      <c r="L106" s="341">
        <f t="shared" si="5"/>
        <v>0</v>
      </c>
    </row>
    <row r="107" spans="1:12" ht="45">
      <c r="A107" s="343" t="s">
        <v>1615</v>
      </c>
      <c r="B107" s="258" t="s">
        <v>202</v>
      </c>
      <c r="C107" s="15" t="s">
        <v>1618</v>
      </c>
      <c r="D107" s="290">
        <v>450000000</v>
      </c>
      <c r="E107" s="254" t="s">
        <v>49</v>
      </c>
      <c r="F107" s="255" t="s">
        <v>203</v>
      </c>
      <c r="G107" s="255" t="s">
        <v>204</v>
      </c>
      <c r="H107" s="248" t="s">
        <v>1580</v>
      </c>
      <c r="I107" s="249"/>
      <c r="J107" s="290">
        <f t="shared" si="3"/>
        <v>81000000</v>
      </c>
      <c r="K107" s="291">
        <f t="shared" si="4"/>
        <v>0</v>
      </c>
      <c r="L107" s="341">
        <f t="shared" si="5"/>
        <v>0</v>
      </c>
    </row>
    <row r="108" spans="1:12" ht="45">
      <c r="A108" s="343" t="s">
        <v>1615</v>
      </c>
      <c r="B108" s="258" t="s">
        <v>1298</v>
      </c>
      <c r="C108" s="15" t="s">
        <v>1620</v>
      </c>
      <c r="D108" s="290">
        <v>55000000</v>
      </c>
      <c r="E108" s="254" t="s">
        <v>5</v>
      </c>
      <c r="F108" s="255" t="s">
        <v>24</v>
      </c>
      <c r="G108" s="255" t="s">
        <v>205</v>
      </c>
      <c r="H108" s="248" t="s">
        <v>1581</v>
      </c>
      <c r="I108" s="249"/>
      <c r="J108" s="290">
        <f t="shared" si="3"/>
        <v>12650000</v>
      </c>
      <c r="K108" s="291">
        <f t="shared" si="4"/>
        <v>11000000</v>
      </c>
      <c r="L108" s="341">
        <f t="shared" si="5"/>
        <v>0</v>
      </c>
    </row>
    <row r="109" spans="1:12" ht="67.5">
      <c r="A109" s="343" t="s">
        <v>1615</v>
      </c>
      <c r="B109" s="258" t="s">
        <v>1387</v>
      </c>
      <c r="C109" s="15" t="s">
        <v>1619</v>
      </c>
      <c r="D109" s="290">
        <v>18000000</v>
      </c>
      <c r="E109" s="254" t="s">
        <v>5</v>
      </c>
      <c r="F109" s="255" t="s">
        <v>1386</v>
      </c>
      <c r="G109" s="259" t="s">
        <v>1609</v>
      </c>
      <c r="H109" s="253" t="s">
        <v>1520</v>
      </c>
      <c r="I109" s="249"/>
      <c r="J109" s="290">
        <f t="shared" si="3"/>
        <v>3600000</v>
      </c>
      <c r="K109" s="291">
        <f t="shared" si="4"/>
        <v>3600000</v>
      </c>
      <c r="L109" s="341">
        <f t="shared" si="5"/>
        <v>0</v>
      </c>
    </row>
    <row r="110" spans="1:12" ht="90">
      <c r="A110" s="343" t="s">
        <v>1615</v>
      </c>
      <c r="B110" s="10" t="s">
        <v>1279</v>
      </c>
      <c r="C110" s="15" t="s">
        <v>1618</v>
      </c>
      <c r="D110" s="290">
        <v>200000000</v>
      </c>
      <c r="E110" s="256" t="s">
        <v>1202</v>
      </c>
      <c r="F110" s="247" t="s">
        <v>1271</v>
      </c>
      <c r="G110" s="259" t="s">
        <v>1628</v>
      </c>
      <c r="H110" s="253" t="s">
        <v>1582</v>
      </c>
      <c r="I110" s="249"/>
      <c r="J110" s="290">
        <f t="shared" si="3"/>
        <v>36000000</v>
      </c>
      <c r="K110" s="291">
        <f t="shared" si="4"/>
        <v>0</v>
      </c>
      <c r="L110" s="341">
        <f t="shared" si="5"/>
        <v>0</v>
      </c>
    </row>
    <row r="111" spans="1:12" ht="54">
      <c r="A111" s="343" t="s">
        <v>1615</v>
      </c>
      <c r="B111" s="10" t="s">
        <v>758</v>
      </c>
      <c r="C111" s="15" t="s">
        <v>1620</v>
      </c>
      <c r="D111" s="290">
        <v>40000000</v>
      </c>
      <c r="E111" s="254" t="s">
        <v>5</v>
      </c>
      <c r="F111" s="255" t="s">
        <v>759</v>
      </c>
      <c r="G111" s="247" t="s">
        <v>1609</v>
      </c>
      <c r="H111" s="263" t="s">
        <v>1540</v>
      </c>
      <c r="I111" s="249"/>
      <c r="J111" s="290">
        <f t="shared" si="3"/>
        <v>9200000</v>
      </c>
      <c r="K111" s="291">
        <f t="shared" si="4"/>
        <v>8000000</v>
      </c>
      <c r="L111" s="341">
        <f t="shared" si="5"/>
        <v>0</v>
      </c>
    </row>
    <row r="112" spans="1:12" ht="60">
      <c r="A112" s="343" t="s">
        <v>1615</v>
      </c>
      <c r="B112" s="258" t="s">
        <v>209</v>
      </c>
      <c r="C112" s="15" t="s">
        <v>1619</v>
      </c>
      <c r="D112" s="290">
        <v>22000000</v>
      </c>
      <c r="E112" s="23" t="s">
        <v>22</v>
      </c>
      <c r="F112" s="255" t="s">
        <v>210</v>
      </c>
      <c r="G112" s="255" t="s">
        <v>211</v>
      </c>
      <c r="H112" s="248" t="s">
        <v>1555</v>
      </c>
      <c r="I112" s="249"/>
      <c r="J112" s="290">
        <f t="shared" si="3"/>
        <v>4400000</v>
      </c>
      <c r="K112" s="291">
        <f t="shared" si="4"/>
        <v>0</v>
      </c>
      <c r="L112" s="341">
        <f t="shared" si="5"/>
        <v>0</v>
      </c>
    </row>
    <row r="113" spans="1:12" ht="135">
      <c r="A113" s="343" t="s">
        <v>1615</v>
      </c>
      <c r="B113" s="10" t="s">
        <v>1178</v>
      </c>
      <c r="C113" s="15" t="s">
        <v>1618</v>
      </c>
      <c r="D113" s="290">
        <v>450000000</v>
      </c>
      <c r="E113" s="256" t="s">
        <v>1202</v>
      </c>
      <c r="F113" s="248" t="s">
        <v>1179</v>
      </c>
      <c r="G113" s="247" t="s">
        <v>1628</v>
      </c>
      <c r="H113" s="263" t="s">
        <v>1521</v>
      </c>
      <c r="I113" s="249"/>
      <c r="J113" s="290">
        <f t="shared" si="3"/>
        <v>81000000</v>
      </c>
      <c r="K113" s="291">
        <f t="shared" si="4"/>
        <v>0</v>
      </c>
      <c r="L113" s="341">
        <f t="shared" si="5"/>
        <v>0</v>
      </c>
    </row>
    <row r="114" spans="1:12" ht="60">
      <c r="A114" s="343" t="s">
        <v>1615</v>
      </c>
      <c r="B114" s="258" t="s">
        <v>1414</v>
      </c>
      <c r="C114" s="15" t="s">
        <v>1620</v>
      </c>
      <c r="D114" s="290">
        <v>55000000</v>
      </c>
      <c r="E114" s="287" t="s">
        <v>5</v>
      </c>
      <c r="F114" s="255" t="s">
        <v>1639</v>
      </c>
      <c r="G114" s="255" t="s">
        <v>1609</v>
      </c>
      <c r="H114" s="248" t="s">
        <v>1583</v>
      </c>
      <c r="I114" s="249"/>
      <c r="J114" s="290">
        <f t="shared" si="3"/>
        <v>12650000</v>
      </c>
      <c r="K114" s="291">
        <f t="shared" si="4"/>
        <v>11000000</v>
      </c>
      <c r="L114" s="341">
        <f t="shared" si="5"/>
        <v>0</v>
      </c>
    </row>
    <row r="115" spans="1:12" ht="54">
      <c r="A115" s="343" t="s">
        <v>1615</v>
      </c>
      <c r="B115" s="10" t="s">
        <v>727</v>
      </c>
      <c r="C115" s="15" t="s">
        <v>1619</v>
      </c>
      <c r="D115" s="290">
        <v>18000000</v>
      </c>
      <c r="E115" s="256" t="s">
        <v>1202</v>
      </c>
      <c r="F115" s="244" t="s">
        <v>724</v>
      </c>
      <c r="G115" s="247" t="s">
        <v>1628</v>
      </c>
      <c r="H115" s="263" t="s">
        <v>1584</v>
      </c>
      <c r="I115" s="249"/>
      <c r="J115" s="290">
        <f t="shared" si="3"/>
        <v>3600000</v>
      </c>
      <c r="K115" s="291">
        <f t="shared" si="4"/>
        <v>0</v>
      </c>
      <c r="L115" s="341">
        <f t="shared" si="5"/>
        <v>0</v>
      </c>
    </row>
    <row r="116" spans="1:12" ht="55.5" customHeight="1">
      <c r="A116" s="343" t="s">
        <v>1615</v>
      </c>
      <c r="B116" s="258" t="s">
        <v>325</v>
      </c>
      <c r="C116" s="15" t="s">
        <v>1618</v>
      </c>
      <c r="D116" s="290">
        <v>87133333.333333299</v>
      </c>
      <c r="E116" s="23" t="s">
        <v>22</v>
      </c>
      <c r="F116" s="255" t="s">
        <v>1640</v>
      </c>
      <c r="G116" s="255" t="s">
        <v>212</v>
      </c>
      <c r="H116" s="248" t="s">
        <v>1585</v>
      </c>
      <c r="I116" s="249"/>
      <c r="J116" s="290">
        <f t="shared" si="3"/>
        <v>15683999.999999993</v>
      </c>
      <c r="K116" s="291">
        <f t="shared" si="4"/>
        <v>0</v>
      </c>
      <c r="L116" s="341">
        <f t="shared" si="5"/>
        <v>0</v>
      </c>
    </row>
    <row r="117" spans="1:12" ht="45">
      <c r="A117" s="343" t="s">
        <v>1615</v>
      </c>
      <c r="B117" s="258" t="s">
        <v>410</v>
      </c>
      <c r="C117" s="15" t="s">
        <v>1620</v>
      </c>
      <c r="D117" s="290">
        <v>74647619.047619</v>
      </c>
      <c r="E117" s="256" t="s">
        <v>1202</v>
      </c>
      <c r="F117" s="244" t="s">
        <v>146</v>
      </c>
      <c r="G117" s="247" t="s">
        <v>1628</v>
      </c>
      <c r="H117" s="248" t="s">
        <v>1448</v>
      </c>
      <c r="I117" s="249"/>
      <c r="J117" s="290">
        <f t="shared" si="3"/>
        <v>17168952.380952369</v>
      </c>
      <c r="K117" s="291">
        <f t="shared" si="4"/>
        <v>0</v>
      </c>
      <c r="L117" s="341">
        <f t="shared" si="5"/>
        <v>0</v>
      </c>
    </row>
    <row r="118" spans="1:12" ht="45">
      <c r="A118" s="343" t="s">
        <v>1615</v>
      </c>
      <c r="B118" s="258" t="s">
        <v>213</v>
      </c>
      <c r="C118" s="15" t="s">
        <v>1619</v>
      </c>
      <c r="D118" s="290">
        <v>62161904.761904702</v>
      </c>
      <c r="E118" s="254" t="s">
        <v>214</v>
      </c>
      <c r="F118" s="255" t="s">
        <v>214</v>
      </c>
      <c r="G118" s="255" t="s">
        <v>215</v>
      </c>
      <c r="H118" s="248" t="s">
        <v>1586</v>
      </c>
      <c r="I118" s="249"/>
      <c r="J118" s="290">
        <f t="shared" si="3"/>
        <v>12432380.95238094</v>
      </c>
      <c r="K118" s="291">
        <f t="shared" si="4"/>
        <v>0</v>
      </c>
      <c r="L118" s="341">
        <f t="shared" si="5"/>
        <v>0</v>
      </c>
    </row>
    <row r="119" spans="1:12" ht="40.5" customHeight="1">
      <c r="A119" s="343" t="s">
        <v>1615</v>
      </c>
      <c r="B119" s="258" t="s">
        <v>221</v>
      </c>
      <c r="C119" s="15" t="s">
        <v>1618</v>
      </c>
      <c r="D119" s="290">
        <v>49676190.476190001</v>
      </c>
      <c r="E119" s="23" t="s">
        <v>22</v>
      </c>
      <c r="F119" s="255" t="s">
        <v>222</v>
      </c>
      <c r="G119" s="255" t="s">
        <v>223</v>
      </c>
      <c r="H119" s="248" t="s">
        <v>1424</v>
      </c>
      <c r="I119" s="249"/>
      <c r="J119" s="290">
        <f t="shared" si="3"/>
        <v>8941714.2857141998</v>
      </c>
      <c r="K119" s="291">
        <f t="shared" si="4"/>
        <v>0</v>
      </c>
      <c r="L119" s="341">
        <f t="shared" si="5"/>
        <v>0</v>
      </c>
    </row>
    <row r="120" spans="1:12" ht="41.25" customHeight="1">
      <c r="A120" s="343" t="s">
        <v>1615</v>
      </c>
      <c r="B120" s="258" t="s">
        <v>224</v>
      </c>
      <c r="C120" s="15" t="s">
        <v>1620</v>
      </c>
      <c r="D120" s="290">
        <v>37190476.190476</v>
      </c>
      <c r="E120" s="254" t="s">
        <v>49</v>
      </c>
      <c r="F120" s="255" t="s">
        <v>226</v>
      </c>
      <c r="G120" s="255" t="s">
        <v>225</v>
      </c>
      <c r="H120" s="248" t="s">
        <v>1181</v>
      </c>
      <c r="I120" s="249"/>
      <c r="J120" s="290">
        <f t="shared" si="3"/>
        <v>8553809.5238094795</v>
      </c>
      <c r="K120" s="291">
        <f t="shared" si="4"/>
        <v>0</v>
      </c>
      <c r="L120" s="341">
        <f t="shared" si="5"/>
        <v>0</v>
      </c>
    </row>
    <row r="121" spans="1:12" ht="51.75">
      <c r="A121" s="343" t="s">
        <v>1615</v>
      </c>
      <c r="B121" s="245" t="s">
        <v>553</v>
      </c>
      <c r="C121" s="15" t="s">
        <v>1619</v>
      </c>
      <c r="D121" s="290">
        <v>24704761.9047621</v>
      </c>
      <c r="E121" s="23" t="s">
        <v>22</v>
      </c>
      <c r="F121" s="248" t="s">
        <v>1426</v>
      </c>
      <c r="G121" s="247" t="s">
        <v>1631</v>
      </c>
      <c r="H121" s="228" t="s">
        <v>1457</v>
      </c>
      <c r="I121" s="249"/>
      <c r="J121" s="290">
        <f t="shared" si="3"/>
        <v>4940952.3809524206</v>
      </c>
      <c r="K121" s="291">
        <f t="shared" si="4"/>
        <v>0</v>
      </c>
      <c r="L121" s="341">
        <f t="shared" si="5"/>
        <v>0</v>
      </c>
    </row>
    <row r="122" spans="1:12" ht="30">
      <c r="A122" s="343" t="s">
        <v>1615</v>
      </c>
      <c r="B122" s="272" t="s">
        <v>541</v>
      </c>
      <c r="C122" s="15" t="s">
        <v>1618</v>
      </c>
      <c r="D122" s="290">
        <v>12219047.6190481</v>
      </c>
      <c r="E122" s="256" t="s">
        <v>1202</v>
      </c>
      <c r="F122" s="244" t="s">
        <v>540</v>
      </c>
      <c r="G122" s="247" t="s">
        <v>1628</v>
      </c>
      <c r="H122" s="266" t="s">
        <v>1541</v>
      </c>
      <c r="I122" s="249"/>
      <c r="J122" s="290">
        <f t="shared" si="3"/>
        <v>2199428.571428658</v>
      </c>
      <c r="K122" s="291">
        <f t="shared" si="4"/>
        <v>0</v>
      </c>
      <c r="L122" s="341">
        <f t="shared" si="5"/>
        <v>0</v>
      </c>
    </row>
    <row r="123" spans="1:12" ht="27">
      <c r="A123" s="343" t="s">
        <v>1615</v>
      </c>
      <c r="B123" s="258" t="s">
        <v>227</v>
      </c>
      <c r="C123" s="15" t="s">
        <v>1620</v>
      </c>
      <c r="D123" s="290">
        <v>200000000</v>
      </c>
      <c r="E123" s="254" t="s">
        <v>49</v>
      </c>
      <c r="F123" s="255" t="s">
        <v>228</v>
      </c>
      <c r="G123" s="255" t="s">
        <v>1628</v>
      </c>
      <c r="H123" s="248" t="s">
        <v>1315</v>
      </c>
      <c r="I123" s="249"/>
      <c r="J123" s="290">
        <f t="shared" si="3"/>
        <v>46000000</v>
      </c>
      <c r="K123" s="291">
        <f t="shared" si="4"/>
        <v>0</v>
      </c>
      <c r="L123" s="341">
        <f t="shared" si="5"/>
        <v>0</v>
      </c>
    </row>
    <row r="124" spans="1:12" ht="40.5">
      <c r="A124" s="343" t="s">
        <v>1615</v>
      </c>
      <c r="B124" s="24" t="s">
        <v>681</v>
      </c>
      <c r="C124" s="15" t="s">
        <v>1619</v>
      </c>
      <c r="D124" s="290">
        <v>40000000</v>
      </c>
      <c r="E124" s="23" t="s">
        <v>5</v>
      </c>
      <c r="F124" s="244" t="s">
        <v>667</v>
      </c>
      <c r="G124" s="247" t="s">
        <v>1609</v>
      </c>
      <c r="H124" s="248" t="s">
        <v>1542</v>
      </c>
      <c r="I124" s="249"/>
      <c r="J124" s="290">
        <f t="shared" si="3"/>
        <v>8000000</v>
      </c>
      <c r="K124" s="291">
        <f t="shared" si="4"/>
        <v>8000000</v>
      </c>
      <c r="L124" s="341">
        <f t="shared" si="5"/>
        <v>0</v>
      </c>
    </row>
    <row r="125" spans="1:12" ht="27">
      <c r="A125" s="343" t="s">
        <v>1615</v>
      </c>
      <c r="B125" s="258" t="s">
        <v>229</v>
      </c>
      <c r="C125" s="15" t="s">
        <v>1618</v>
      </c>
      <c r="D125" s="290">
        <v>22000000</v>
      </c>
      <c r="E125" s="254" t="s">
        <v>49</v>
      </c>
      <c r="F125" s="255" t="s">
        <v>1638</v>
      </c>
      <c r="G125" s="255" t="s">
        <v>112</v>
      </c>
      <c r="H125" s="248" t="s">
        <v>1490</v>
      </c>
      <c r="I125" s="249"/>
      <c r="J125" s="290">
        <f t="shared" si="3"/>
        <v>3960000</v>
      </c>
      <c r="K125" s="291">
        <f t="shared" si="4"/>
        <v>0</v>
      </c>
      <c r="L125" s="341">
        <f t="shared" si="5"/>
        <v>0</v>
      </c>
    </row>
    <row r="126" spans="1:12" ht="30">
      <c r="A126" s="343" t="s">
        <v>1615</v>
      </c>
      <c r="B126" s="258" t="s">
        <v>339</v>
      </c>
      <c r="C126" s="15" t="s">
        <v>1620</v>
      </c>
      <c r="D126" s="290">
        <v>450000000</v>
      </c>
      <c r="E126" s="254" t="s">
        <v>92</v>
      </c>
      <c r="F126" s="255" t="s">
        <v>1640</v>
      </c>
      <c r="G126" s="255" t="s">
        <v>230</v>
      </c>
      <c r="H126" s="248" t="s">
        <v>1543</v>
      </c>
      <c r="I126" s="249"/>
      <c r="J126" s="290">
        <f t="shared" si="3"/>
        <v>103500000</v>
      </c>
      <c r="K126" s="291">
        <f t="shared" si="4"/>
        <v>0</v>
      </c>
      <c r="L126" s="341">
        <f t="shared" si="5"/>
        <v>0</v>
      </c>
    </row>
    <row r="127" spans="1:12" ht="72.75" customHeight="1">
      <c r="A127" s="343" t="s">
        <v>1615</v>
      </c>
      <c r="B127" s="10" t="s">
        <v>1281</v>
      </c>
      <c r="C127" s="15" t="s">
        <v>1619</v>
      </c>
      <c r="D127" s="290">
        <v>55000000</v>
      </c>
      <c r="E127" s="250" t="s">
        <v>1176</v>
      </c>
      <c r="F127" s="247" t="s">
        <v>1274</v>
      </c>
      <c r="G127" s="255" t="s">
        <v>1632</v>
      </c>
      <c r="H127" s="248" t="s">
        <v>1587</v>
      </c>
      <c r="I127" s="249"/>
      <c r="J127" s="290">
        <f t="shared" si="3"/>
        <v>11000000</v>
      </c>
      <c r="K127" s="291">
        <f t="shared" si="4"/>
        <v>11000000</v>
      </c>
      <c r="L127" s="341">
        <f t="shared" si="5"/>
        <v>0</v>
      </c>
    </row>
    <row r="128" spans="1:12" ht="60">
      <c r="A128" s="343" t="s">
        <v>1615</v>
      </c>
      <c r="B128" s="258" t="s">
        <v>722</v>
      </c>
      <c r="C128" s="15" t="s">
        <v>1618</v>
      </c>
      <c r="D128" s="290">
        <v>18000000</v>
      </c>
      <c r="E128" s="23" t="s">
        <v>75</v>
      </c>
      <c r="F128" s="244" t="s">
        <v>721</v>
      </c>
      <c r="G128" s="255" t="s">
        <v>1632</v>
      </c>
      <c r="H128" s="263" t="s">
        <v>1507</v>
      </c>
      <c r="I128" s="249"/>
      <c r="J128" s="290">
        <f t="shared" si="3"/>
        <v>3240000</v>
      </c>
      <c r="K128" s="291">
        <f t="shared" si="4"/>
        <v>0</v>
      </c>
      <c r="L128" s="341">
        <f t="shared" si="5"/>
        <v>0</v>
      </c>
    </row>
    <row r="129" spans="1:12" ht="27">
      <c r="A129" s="343" t="s">
        <v>1615</v>
      </c>
      <c r="B129" s="258" t="s">
        <v>407</v>
      </c>
      <c r="C129" s="15" t="s">
        <v>1620</v>
      </c>
      <c r="D129" s="290">
        <v>87133333.333333299</v>
      </c>
      <c r="E129" s="254" t="s">
        <v>92</v>
      </c>
      <c r="F129" s="244" t="s">
        <v>300</v>
      </c>
      <c r="G129" s="247" t="s">
        <v>1628</v>
      </c>
      <c r="H129" s="248" t="s">
        <v>1488</v>
      </c>
      <c r="I129" s="249"/>
      <c r="J129" s="290">
        <f t="shared" si="3"/>
        <v>20040666.66666666</v>
      </c>
      <c r="K129" s="291">
        <f t="shared" si="4"/>
        <v>0</v>
      </c>
      <c r="L129" s="341">
        <f t="shared" si="5"/>
        <v>0</v>
      </c>
    </row>
    <row r="130" spans="1:12" ht="45">
      <c r="A130" s="343" t="s">
        <v>1615</v>
      </c>
      <c r="B130" s="10" t="s">
        <v>234</v>
      </c>
      <c r="C130" s="15" t="s">
        <v>1619</v>
      </c>
      <c r="D130" s="290">
        <v>74647619.047619</v>
      </c>
      <c r="E130" s="256" t="s">
        <v>1202</v>
      </c>
      <c r="F130" s="268" t="s">
        <v>235</v>
      </c>
      <c r="G130" s="268" t="s">
        <v>169</v>
      </c>
      <c r="H130" s="248" t="s">
        <v>710</v>
      </c>
      <c r="I130" s="249"/>
      <c r="J130" s="290">
        <f t="shared" si="3"/>
        <v>14929523.8095238</v>
      </c>
      <c r="K130" s="291">
        <f t="shared" si="4"/>
        <v>0</v>
      </c>
      <c r="L130" s="341">
        <f t="shared" si="5"/>
        <v>0</v>
      </c>
    </row>
    <row r="131" spans="1:12" ht="45">
      <c r="A131" s="343" t="s">
        <v>1615</v>
      </c>
      <c r="B131" s="258" t="s">
        <v>655</v>
      </c>
      <c r="C131" s="15" t="s">
        <v>1618</v>
      </c>
      <c r="D131" s="290">
        <v>62161904.761904702</v>
      </c>
      <c r="E131" s="254" t="s">
        <v>49</v>
      </c>
      <c r="F131" s="255" t="s">
        <v>46</v>
      </c>
      <c r="G131" s="255" t="s">
        <v>236</v>
      </c>
      <c r="H131" s="248" t="s">
        <v>1588</v>
      </c>
      <c r="I131" s="249"/>
      <c r="J131" s="290">
        <f t="shared" ref="J131:J180" si="6">IF(C131="MINIMA",D131*20%,IF(C131="MENOR",D131*23%,IF(C131="MAYOR",D131*18%,0)))</f>
        <v>11189142.857142845</v>
      </c>
      <c r="K131" s="291">
        <f t="shared" ref="K131:K180" si="7">IF(OR(E131="HIPOTECARIO",E131="VERBAL",E131="PRENDARIO"),D131*20%,0)</f>
        <v>0</v>
      </c>
      <c r="L131" s="341">
        <f t="shared" ref="L131:L180" si="8">IF(AND(C131="MAYOR",E131="VERBAL"),D131*30%,0)</f>
        <v>0</v>
      </c>
    </row>
    <row r="132" spans="1:12" ht="94.5" customHeight="1">
      <c r="A132" s="343" t="s">
        <v>1615</v>
      </c>
      <c r="B132" s="257" t="s">
        <v>1218</v>
      </c>
      <c r="C132" s="15" t="s">
        <v>1620</v>
      </c>
      <c r="D132" s="290">
        <v>49676190.476190001</v>
      </c>
      <c r="E132" s="250" t="s">
        <v>1176</v>
      </c>
      <c r="F132" s="244" t="s">
        <v>298</v>
      </c>
      <c r="G132" s="255" t="s">
        <v>1632</v>
      </c>
      <c r="H132" s="248" t="s">
        <v>1432</v>
      </c>
      <c r="I132" s="249"/>
      <c r="J132" s="290">
        <f t="shared" si="6"/>
        <v>11425523.8095237</v>
      </c>
      <c r="K132" s="291">
        <f t="shared" si="7"/>
        <v>9935238.0952380002</v>
      </c>
      <c r="L132" s="341">
        <f t="shared" si="8"/>
        <v>0</v>
      </c>
    </row>
    <row r="133" spans="1:12" ht="60">
      <c r="A133" s="343" t="s">
        <v>1615</v>
      </c>
      <c r="B133" s="257" t="s">
        <v>1192</v>
      </c>
      <c r="C133" s="15" t="s">
        <v>1619</v>
      </c>
      <c r="D133" s="290">
        <v>37190476.190476</v>
      </c>
      <c r="E133" s="256" t="s">
        <v>1202</v>
      </c>
      <c r="F133" s="247" t="s">
        <v>1187</v>
      </c>
      <c r="G133" s="247" t="s">
        <v>1628</v>
      </c>
      <c r="H133" s="248" t="s">
        <v>1589</v>
      </c>
      <c r="I133" s="249"/>
      <c r="J133" s="290">
        <f t="shared" si="6"/>
        <v>7438095.2380952006</v>
      </c>
      <c r="K133" s="291">
        <f t="shared" si="7"/>
        <v>0</v>
      </c>
      <c r="L133" s="341">
        <f t="shared" si="8"/>
        <v>0</v>
      </c>
    </row>
    <row r="134" spans="1:12" ht="95.25" customHeight="1">
      <c r="A134" s="343" t="s">
        <v>1615</v>
      </c>
      <c r="B134" s="257" t="s">
        <v>1173</v>
      </c>
      <c r="C134" s="15" t="s">
        <v>1618</v>
      </c>
      <c r="D134" s="290">
        <v>24704761.9047621</v>
      </c>
      <c r="E134" s="256" t="s">
        <v>1202</v>
      </c>
      <c r="F134" s="247" t="s">
        <v>1174</v>
      </c>
      <c r="G134" s="247" t="s">
        <v>1628</v>
      </c>
      <c r="H134" s="248" t="s">
        <v>1407</v>
      </c>
      <c r="I134" s="249"/>
      <c r="J134" s="290">
        <f t="shared" si="6"/>
        <v>4446857.1428571781</v>
      </c>
      <c r="K134" s="291">
        <f t="shared" si="7"/>
        <v>0</v>
      </c>
      <c r="L134" s="341">
        <f t="shared" si="8"/>
        <v>0</v>
      </c>
    </row>
    <row r="135" spans="1:12" ht="45">
      <c r="A135" s="343" t="s">
        <v>1615</v>
      </c>
      <c r="B135" s="257" t="s">
        <v>1170</v>
      </c>
      <c r="C135" s="15" t="s">
        <v>1620</v>
      </c>
      <c r="D135" s="290">
        <v>12219047.619046999</v>
      </c>
      <c r="E135" s="4" t="s">
        <v>75</v>
      </c>
      <c r="F135" s="244" t="s">
        <v>1150</v>
      </c>
      <c r="G135" s="247" t="s">
        <v>1628</v>
      </c>
      <c r="H135" s="248" t="s">
        <v>1290</v>
      </c>
      <c r="I135" s="249"/>
      <c r="J135" s="290">
        <f t="shared" si="6"/>
        <v>2810380.9523808099</v>
      </c>
      <c r="K135" s="291">
        <f t="shared" si="7"/>
        <v>0</v>
      </c>
      <c r="L135" s="341">
        <f t="shared" si="8"/>
        <v>0</v>
      </c>
    </row>
    <row r="136" spans="1:12" ht="30">
      <c r="A136" s="343" t="s">
        <v>1615</v>
      </c>
      <c r="B136" s="258" t="s">
        <v>423</v>
      </c>
      <c r="C136" s="15" t="s">
        <v>1619</v>
      </c>
      <c r="D136" s="290">
        <v>87133333.333333299</v>
      </c>
      <c r="E136" s="243" t="s">
        <v>75</v>
      </c>
      <c r="F136" s="244" t="s">
        <v>422</v>
      </c>
      <c r="G136" s="255" t="s">
        <v>1632</v>
      </c>
      <c r="H136" s="248" t="s">
        <v>1590</v>
      </c>
      <c r="I136" s="249"/>
      <c r="J136" s="290">
        <f t="shared" si="6"/>
        <v>17426666.66666666</v>
      </c>
      <c r="K136" s="291">
        <f t="shared" si="7"/>
        <v>0</v>
      </c>
      <c r="L136" s="341">
        <f t="shared" si="8"/>
        <v>0</v>
      </c>
    </row>
    <row r="137" spans="1:12" ht="30">
      <c r="A137" s="343" t="s">
        <v>1615</v>
      </c>
      <c r="B137" s="258" t="s">
        <v>730</v>
      </c>
      <c r="C137" s="15" t="s">
        <v>1618</v>
      </c>
      <c r="D137" s="290">
        <v>74647619.047619</v>
      </c>
      <c r="E137" s="256" t="s">
        <v>1202</v>
      </c>
      <c r="F137" s="244" t="s">
        <v>721</v>
      </c>
      <c r="G137" s="247" t="s">
        <v>1628</v>
      </c>
      <c r="H137" s="263" t="s">
        <v>1498</v>
      </c>
      <c r="I137" s="249"/>
      <c r="J137" s="290">
        <f t="shared" si="6"/>
        <v>13436571.42857142</v>
      </c>
      <c r="K137" s="291">
        <f t="shared" si="7"/>
        <v>0</v>
      </c>
      <c r="L137" s="341">
        <f t="shared" si="8"/>
        <v>0</v>
      </c>
    </row>
    <row r="138" spans="1:12" ht="57" customHeight="1">
      <c r="A138" s="343" t="s">
        <v>1615</v>
      </c>
      <c r="B138" s="261" t="s">
        <v>370</v>
      </c>
      <c r="C138" s="15" t="s">
        <v>1620</v>
      </c>
      <c r="D138" s="290">
        <v>62161904.761904702</v>
      </c>
      <c r="E138" s="256" t="s">
        <v>1202</v>
      </c>
      <c r="F138" s="244" t="s">
        <v>298</v>
      </c>
      <c r="G138" s="247" t="s">
        <v>1628</v>
      </c>
      <c r="H138" s="248" t="s">
        <v>1408</v>
      </c>
      <c r="I138" s="249"/>
      <c r="J138" s="290">
        <f t="shared" si="6"/>
        <v>14297238.095238082</v>
      </c>
      <c r="K138" s="291">
        <f t="shared" si="7"/>
        <v>0</v>
      </c>
      <c r="L138" s="341">
        <f t="shared" si="8"/>
        <v>0</v>
      </c>
    </row>
    <row r="139" spans="1:12" s="271" customFormat="1" ht="27">
      <c r="A139" s="343" t="s">
        <v>1615</v>
      </c>
      <c r="B139" s="10" t="s">
        <v>241</v>
      </c>
      <c r="C139" s="15" t="s">
        <v>1619</v>
      </c>
      <c r="D139" s="290">
        <v>49676190.476190001</v>
      </c>
      <c r="E139" s="254" t="s">
        <v>92</v>
      </c>
      <c r="F139" s="255" t="s">
        <v>242</v>
      </c>
      <c r="G139" s="49" t="s">
        <v>94</v>
      </c>
      <c r="H139" s="248" t="s">
        <v>1544</v>
      </c>
      <c r="I139" s="249"/>
      <c r="J139" s="290">
        <f t="shared" si="6"/>
        <v>9935238.0952380002</v>
      </c>
      <c r="K139" s="291">
        <f t="shared" si="7"/>
        <v>0</v>
      </c>
      <c r="L139" s="341">
        <f t="shared" si="8"/>
        <v>0</v>
      </c>
    </row>
    <row r="140" spans="1:12" ht="54">
      <c r="A140" s="343" t="s">
        <v>1615</v>
      </c>
      <c r="B140" s="258" t="s">
        <v>243</v>
      </c>
      <c r="C140" s="15" t="s">
        <v>1618</v>
      </c>
      <c r="D140" s="290">
        <v>37190476.190476</v>
      </c>
      <c r="E140" s="254" t="s">
        <v>5</v>
      </c>
      <c r="F140" s="255" t="s">
        <v>244</v>
      </c>
      <c r="G140" s="247" t="s">
        <v>1609</v>
      </c>
      <c r="H140" s="248" t="s">
        <v>1444</v>
      </c>
      <c r="I140" s="246"/>
      <c r="J140" s="290">
        <f t="shared" si="6"/>
        <v>6694285.7142856801</v>
      </c>
      <c r="K140" s="291">
        <f t="shared" si="7"/>
        <v>7438095.2380952006</v>
      </c>
      <c r="L140" s="341">
        <f t="shared" si="8"/>
        <v>0</v>
      </c>
    </row>
    <row r="141" spans="1:12" ht="30">
      <c r="A141" s="343" t="s">
        <v>1615</v>
      </c>
      <c r="B141" s="258" t="s">
        <v>1410</v>
      </c>
      <c r="C141" s="15" t="s">
        <v>1620</v>
      </c>
      <c r="D141" s="290">
        <v>24704761.9047621</v>
      </c>
      <c r="E141" s="256" t="s">
        <v>1202</v>
      </c>
      <c r="F141" s="248" t="s">
        <v>1405</v>
      </c>
      <c r="G141" s="247" t="s">
        <v>1628</v>
      </c>
      <c r="H141" s="248" t="s">
        <v>1591</v>
      </c>
      <c r="I141" s="246"/>
      <c r="J141" s="290">
        <f t="shared" si="6"/>
        <v>5682095.2380952835</v>
      </c>
      <c r="K141" s="291">
        <f t="shared" si="7"/>
        <v>0</v>
      </c>
      <c r="L141" s="341">
        <f t="shared" si="8"/>
        <v>0</v>
      </c>
    </row>
    <row r="142" spans="1:12" ht="30">
      <c r="A142" s="343" t="s">
        <v>1615</v>
      </c>
      <c r="B142" s="258" t="s">
        <v>1313</v>
      </c>
      <c r="C142" s="15" t="s">
        <v>1619</v>
      </c>
      <c r="D142" s="290">
        <v>12219047.619046999</v>
      </c>
      <c r="E142" s="250" t="s">
        <v>1176</v>
      </c>
      <c r="F142" s="248" t="s">
        <v>1294</v>
      </c>
      <c r="G142" s="255" t="s">
        <v>1632</v>
      </c>
      <c r="H142" s="248" t="s">
        <v>1592</v>
      </c>
      <c r="I142" s="246"/>
      <c r="J142" s="290">
        <f t="shared" si="6"/>
        <v>2443809.5238093999</v>
      </c>
      <c r="K142" s="291">
        <f t="shared" si="7"/>
        <v>2443809.5238093999</v>
      </c>
      <c r="L142" s="341">
        <f t="shared" si="8"/>
        <v>0</v>
      </c>
    </row>
    <row r="143" spans="1:12" ht="30">
      <c r="A143" s="343" t="s">
        <v>1615</v>
      </c>
      <c r="B143" s="261" t="s">
        <v>610</v>
      </c>
      <c r="C143" s="15" t="s">
        <v>1618</v>
      </c>
      <c r="D143" s="290">
        <v>450000000</v>
      </c>
      <c r="E143" s="254" t="s">
        <v>92</v>
      </c>
      <c r="F143" s="240" t="s">
        <v>400</v>
      </c>
      <c r="G143" s="247" t="s">
        <v>1628</v>
      </c>
      <c r="H143" s="248" t="s">
        <v>1321</v>
      </c>
      <c r="I143" s="249"/>
      <c r="J143" s="290">
        <f t="shared" si="6"/>
        <v>81000000</v>
      </c>
      <c r="K143" s="291">
        <f t="shared" si="7"/>
        <v>0</v>
      </c>
      <c r="L143" s="341">
        <f t="shared" si="8"/>
        <v>0</v>
      </c>
    </row>
    <row r="144" spans="1:12" ht="30">
      <c r="A144" s="343" t="s">
        <v>1615</v>
      </c>
      <c r="B144" s="257" t="s">
        <v>1175</v>
      </c>
      <c r="C144" s="15" t="s">
        <v>1620</v>
      </c>
      <c r="D144" s="290">
        <v>55000000</v>
      </c>
      <c r="E144" s="257" t="s">
        <v>75</v>
      </c>
      <c r="F144" s="247" t="s">
        <v>1257</v>
      </c>
      <c r="G144" s="255" t="s">
        <v>1632</v>
      </c>
      <c r="H144" s="247" t="s">
        <v>1593</v>
      </c>
      <c r="I144" s="249"/>
      <c r="J144" s="290">
        <f t="shared" si="6"/>
        <v>12650000</v>
      </c>
      <c r="K144" s="291">
        <f t="shared" si="7"/>
        <v>0</v>
      </c>
      <c r="L144" s="341">
        <f t="shared" si="8"/>
        <v>0</v>
      </c>
    </row>
    <row r="145" spans="1:12" ht="60">
      <c r="A145" s="343" t="s">
        <v>1615</v>
      </c>
      <c r="B145" s="243" t="s">
        <v>1363</v>
      </c>
      <c r="C145" s="15" t="s">
        <v>1619</v>
      </c>
      <c r="D145" s="290">
        <v>18000000</v>
      </c>
      <c r="E145" s="254" t="s">
        <v>1176</v>
      </c>
      <c r="F145" s="255" t="s">
        <v>1359</v>
      </c>
      <c r="G145" s="255" t="s">
        <v>1632</v>
      </c>
      <c r="H145" s="247" t="s">
        <v>1633</v>
      </c>
      <c r="I145" s="249"/>
      <c r="J145" s="290">
        <f t="shared" si="6"/>
        <v>3600000</v>
      </c>
      <c r="K145" s="291">
        <f t="shared" si="7"/>
        <v>3600000</v>
      </c>
      <c r="L145" s="341">
        <f t="shared" si="8"/>
        <v>0</v>
      </c>
    </row>
    <row r="146" spans="1:12" ht="30">
      <c r="A146" s="343" t="s">
        <v>1615</v>
      </c>
      <c r="B146" s="10" t="s">
        <v>1354</v>
      </c>
      <c r="C146" s="15" t="s">
        <v>1618</v>
      </c>
      <c r="D146" s="290">
        <v>200000000</v>
      </c>
      <c r="E146" s="288" t="s">
        <v>5</v>
      </c>
      <c r="F146" s="247" t="s">
        <v>1272</v>
      </c>
      <c r="G146" s="247" t="s">
        <v>1609</v>
      </c>
      <c r="H146" s="247" t="s">
        <v>1545</v>
      </c>
      <c r="I146" s="249"/>
      <c r="J146" s="290">
        <f t="shared" si="6"/>
        <v>36000000</v>
      </c>
      <c r="K146" s="291">
        <f t="shared" si="7"/>
        <v>40000000</v>
      </c>
      <c r="L146" s="341">
        <f t="shared" si="8"/>
        <v>0</v>
      </c>
    </row>
    <row r="147" spans="1:12" ht="90">
      <c r="A147" s="343" t="s">
        <v>1615</v>
      </c>
      <c r="B147" s="257" t="s">
        <v>1191</v>
      </c>
      <c r="C147" s="15" t="s">
        <v>1620</v>
      </c>
      <c r="D147" s="290">
        <v>40000000</v>
      </c>
      <c r="E147" s="256" t="s">
        <v>1202</v>
      </c>
      <c r="F147" s="247" t="s">
        <v>1186</v>
      </c>
      <c r="G147" s="247" t="s">
        <v>1628</v>
      </c>
      <c r="H147" s="248" t="s">
        <v>1425</v>
      </c>
      <c r="I147" s="249"/>
      <c r="J147" s="290">
        <f t="shared" si="6"/>
        <v>9200000</v>
      </c>
      <c r="K147" s="291">
        <f t="shared" si="7"/>
        <v>0</v>
      </c>
      <c r="L147" s="341">
        <f t="shared" si="8"/>
        <v>0</v>
      </c>
    </row>
    <row r="148" spans="1:12" ht="44.25" customHeight="1">
      <c r="A148" s="343" t="s">
        <v>1615</v>
      </c>
      <c r="B148" s="10" t="s">
        <v>249</v>
      </c>
      <c r="C148" s="15" t="s">
        <v>1619</v>
      </c>
      <c r="D148" s="290">
        <v>22000000</v>
      </c>
      <c r="E148" s="4" t="s">
        <v>49</v>
      </c>
      <c r="F148" s="6" t="s">
        <v>250</v>
      </c>
      <c r="G148" s="6" t="s">
        <v>1640</v>
      </c>
      <c r="H148" s="248" t="s">
        <v>428</v>
      </c>
      <c r="I148" s="249"/>
      <c r="J148" s="290">
        <f t="shared" si="6"/>
        <v>4400000</v>
      </c>
      <c r="K148" s="291">
        <f t="shared" si="7"/>
        <v>0</v>
      </c>
      <c r="L148" s="341">
        <f t="shared" si="8"/>
        <v>0</v>
      </c>
    </row>
    <row r="149" spans="1:12" ht="41.25" customHeight="1">
      <c r="A149" s="343" t="s">
        <v>1615</v>
      </c>
      <c r="B149" s="258" t="s">
        <v>251</v>
      </c>
      <c r="C149" s="15" t="s">
        <v>1618</v>
      </c>
      <c r="D149" s="290">
        <v>450000000</v>
      </c>
      <c r="E149" s="254" t="s">
        <v>92</v>
      </c>
      <c r="F149" s="255" t="s">
        <v>252</v>
      </c>
      <c r="G149" s="255" t="s">
        <v>94</v>
      </c>
      <c r="H149" s="248" t="s">
        <v>1594</v>
      </c>
      <c r="I149" s="249"/>
      <c r="J149" s="290">
        <f t="shared" si="6"/>
        <v>81000000</v>
      </c>
      <c r="K149" s="291">
        <f t="shared" si="7"/>
        <v>0</v>
      </c>
      <c r="L149" s="341">
        <f t="shared" si="8"/>
        <v>0</v>
      </c>
    </row>
    <row r="150" spans="1:12" ht="45">
      <c r="A150" s="343" t="s">
        <v>1615</v>
      </c>
      <c r="B150" s="10" t="s">
        <v>1265</v>
      </c>
      <c r="C150" s="15" t="s">
        <v>1620</v>
      </c>
      <c r="D150" s="290">
        <v>55000000</v>
      </c>
      <c r="E150" s="23" t="s">
        <v>49</v>
      </c>
      <c r="F150" s="244" t="s">
        <v>1640</v>
      </c>
      <c r="G150" s="255" t="s">
        <v>253</v>
      </c>
      <c r="H150" s="248" t="s">
        <v>1431</v>
      </c>
      <c r="I150" s="249"/>
      <c r="J150" s="290">
        <f t="shared" si="6"/>
        <v>12650000</v>
      </c>
      <c r="K150" s="291">
        <f t="shared" si="7"/>
        <v>0</v>
      </c>
      <c r="L150" s="341">
        <f t="shared" si="8"/>
        <v>0</v>
      </c>
    </row>
    <row r="151" spans="1:12" ht="60">
      <c r="A151" s="343" t="s">
        <v>1615</v>
      </c>
      <c r="B151" s="10" t="s">
        <v>254</v>
      </c>
      <c r="C151" s="15" t="s">
        <v>1619</v>
      </c>
      <c r="D151" s="290">
        <v>18000000</v>
      </c>
      <c r="E151" s="254" t="s">
        <v>92</v>
      </c>
      <c r="F151" s="255" t="s">
        <v>60</v>
      </c>
      <c r="G151" s="247" t="s">
        <v>1628</v>
      </c>
      <c r="H151" s="248" t="s">
        <v>1604</v>
      </c>
      <c r="I151" s="249"/>
      <c r="J151" s="290">
        <f t="shared" si="6"/>
        <v>3600000</v>
      </c>
      <c r="K151" s="291">
        <f t="shared" si="7"/>
        <v>0</v>
      </c>
      <c r="L151" s="341">
        <f t="shared" si="8"/>
        <v>0</v>
      </c>
    </row>
    <row r="152" spans="1:12" ht="45">
      <c r="A152" s="343" t="s">
        <v>1615</v>
      </c>
      <c r="B152" s="245" t="s">
        <v>517</v>
      </c>
      <c r="C152" s="15" t="s">
        <v>1618</v>
      </c>
      <c r="D152" s="290">
        <v>87133333.333333299</v>
      </c>
      <c r="E152" s="246" t="s">
        <v>5</v>
      </c>
      <c r="F152" s="244" t="s">
        <v>516</v>
      </c>
      <c r="G152" s="247" t="s">
        <v>1609</v>
      </c>
      <c r="H152" s="248" t="s">
        <v>1595</v>
      </c>
      <c r="I152" s="249"/>
      <c r="J152" s="290">
        <f t="shared" si="6"/>
        <v>15683999.999999993</v>
      </c>
      <c r="K152" s="291">
        <f t="shared" si="7"/>
        <v>17426666.66666666</v>
      </c>
      <c r="L152" s="341">
        <f t="shared" si="8"/>
        <v>0</v>
      </c>
    </row>
    <row r="153" spans="1:12" ht="30">
      <c r="A153" s="343" t="s">
        <v>1615</v>
      </c>
      <c r="B153" s="258" t="s">
        <v>1473</v>
      </c>
      <c r="C153" s="15" t="s">
        <v>1620</v>
      </c>
      <c r="D153" s="290">
        <v>74647619.047619</v>
      </c>
      <c r="E153" s="246" t="s">
        <v>1176</v>
      </c>
      <c r="F153" s="248" t="s">
        <v>1468</v>
      </c>
      <c r="G153" s="6" t="s">
        <v>1632</v>
      </c>
      <c r="H153" s="264" t="s">
        <v>1501</v>
      </c>
      <c r="I153" s="249"/>
      <c r="J153" s="290">
        <f t="shared" si="6"/>
        <v>17168952.380952369</v>
      </c>
      <c r="K153" s="291">
        <f t="shared" si="7"/>
        <v>14929523.8095238</v>
      </c>
      <c r="L153" s="341">
        <f t="shared" si="8"/>
        <v>0</v>
      </c>
    </row>
    <row r="154" spans="1:12" ht="26.25" customHeight="1">
      <c r="A154" s="343" t="s">
        <v>1615</v>
      </c>
      <c r="B154" s="269" t="s">
        <v>416</v>
      </c>
      <c r="C154" s="15" t="s">
        <v>1619</v>
      </c>
      <c r="D154" s="290">
        <v>62161904.761904702</v>
      </c>
      <c r="E154" s="257" t="s">
        <v>75</v>
      </c>
      <c r="F154" s="273" t="s">
        <v>408</v>
      </c>
      <c r="G154" s="273" t="s">
        <v>409</v>
      </c>
      <c r="H154" s="248" t="s">
        <v>1172</v>
      </c>
      <c r="I154" s="249"/>
      <c r="J154" s="290">
        <f t="shared" si="6"/>
        <v>12432380.95238094</v>
      </c>
      <c r="K154" s="291">
        <f t="shared" si="7"/>
        <v>0</v>
      </c>
      <c r="L154" s="341">
        <f t="shared" si="8"/>
        <v>0</v>
      </c>
    </row>
    <row r="155" spans="1:12" ht="45">
      <c r="A155" s="343" t="s">
        <v>1615</v>
      </c>
      <c r="B155" s="258" t="s">
        <v>1196</v>
      </c>
      <c r="C155" s="15" t="s">
        <v>1618</v>
      </c>
      <c r="D155" s="290">
        <v>49676190.476190001</v>
      </c>
      <c r="E155" s="254" t="s">
        <v>5</v>
      </c>
      <c r="F155" s="255" t="s">
        <v>1195</v>
      </c>
      <c r="G155" s="255" t="s">
        <v>1611</v>
      </c>
      <c r="H155" s="248" t="s">
        <v>1596</v>
      </c>
      <c r="I155" s="249"/>
      <c r="J155" s="290">
        <f t="shared" si="6"/>
        <v>8941714.2857141998</v>
      </c>
      <c r="K155" s="291">
        <f t="shared" si="7"/>
        <v>9935238.0952380002</v>
      </c>
      <c r="L155" s="341">
        <f t="shared" si="8"/>
        <v>0</v>
      </c>
    </row>
    <row r="156" spans="1:12" ht="30">
      <c r="A156" s="343" t="s">
        <v>1615</v>
      </c>
      <c r="B156" s="10" t="s">
        <v>699</v>
      </c>
      <c r="C156" s="15" t="s">
        <v>1620</v>
      </c>
      <c r="D156" s="290">
        <v>37190476.190476</v>
      </c>
      <c r="E156" s="256" t="s">
        <v>1202</v>
      </c>
      <c r="F156" s="244" t="s">
        <v>698</v>
      </c>
      <c r="G156" s="247" t="s">
        <v>1628</v>
      </c>
      <c r="H156" s="263" t="s">
        <v>1440</v>
      </c>
      <c r="I156" s="249"/>
      <c r="J156" s="290">
        <f t="shared" si="6"/>
        <v>8553809.5238094795</v>
      </c>
      <c r="K156" s="291">
        <f t="shared" si="7"/>
        <v>0</v>
      </c>
      <c r="L156" s="341">
        <f t="shared" si="8"/>
        <v>0</v>
      </c>
    </row>
    <row r="157" spans="1:12" ht="54">
      <c r="A157" s="343" t="s">
        <v>1615</v>
      </c>
      <c r="B157" s="258" t="s">
        <v>1258</v>
      </c>
      <c r="C157" s="15" t="s">
        <v>1619</v>
      </c>
      <c r="D157" s="290">
        <v>24704761.9047621</v>
      </c>
      <c r="E157" s="4" t="s">
        <v>49</v>
      </c>
      <c r="F157" s="255" t="s">
        <v>244</v>
      </c>
      <c r="G157" s="255" t="s">
        <v>1632</v>
      </c>
      <c r="H157" s="248" t="s">
        <v>1409</v>
      </c>
      <c r="I157" s="249"/>
      <c r="J157" s="290">
        <f t="shared" si="6"/>
        <v>4940952.3809524206</v>
      </c>
      <c r="K157" s="291">
        <f t="shared" si="7"/>
        <v>0</v>
      </c>
      <c r="L157" s="341">
        <f t="shared" si="8"/>
        <v>0</v>
      </c>
    </row>
    <row r="158" spans="1:12" ht="45">
      <c r="A158" s="343" t="s">
        <v>1615</v>
      </c>
      <c r="B158" s="258" t="s">
        <v>263</v>
      </c>
      <c r="C158" s="15" t="s">
        <v>1618</v>
      </c>
      <c r="D158" s="290">
        <v>12219047.6190481</v>
      </c>
      <c r="E158" s="254" t="s">
        <v>49</v>
      </c>
      <c r="F158" s="255" t="s">
        <v>264</v>
      </c>
      <c r="G158" s="247" t="s">
        <v>1628</v>
      </c>
      <c r="H158" s="248" t="s">
        <v>1605</v>
      </c>
      <c r="I158" s="249"/>
      <c r="J158" s="290">
        <f t="shared" si="6"/>
        <v>2199428.571428658</v>
      </c>
      <c r="K158" s="291">
        <f t="shared" si="7"/>
        <v>0</v>
      </c>
      <c r="L158" s="341">
        <f t="shared" si="8"/>
        <v>0</v>
      </c>
    </row>
    <row r="159" spans="1:12" ht="48" customHeight="1">
      <c r="A159" s="343" t="s">
        <v>1615</v>
      </c>
      <c r="B159" s="258" t="s">
        <v>272</v>
      </c>
      <c r="C159" s="15" t="s">
        <v>1620</v>
      </c>
      <c r="D159" s="290">
        <v>200000000</v>
      </c>
      <c r="E159" s="4" t="s">
        <v>49</v>
      </c>
      <c r="F159" s="255" t="s">
        <v>273</v>
      </c>
      <c r="G159" s="255" t="s">
        <v>1628</v>
      </c>
      <c r="H159" s="248" t="s">
        <v>1597</v>
      </c>
      <c r="I159" s="249"/>
      <c r="J159" s="290">
        <f t="shared" si="6"/>
        <v>46000000</v>
      </c>
      <c r="K159" s="291">
        <f t="shared" si="7"/>
        <v>0</v>
      </c>
      <c r="L159" s="341">
        <f t="shared" si="8"/>
        <v>0</v>
      </c>
    </row>
    <row r="160" spans="1:12" ht="27" customHeight="1">
      <c r="A160" s="343" t="s">
        <v>1615</v>
      </c>
      <c r="B160" s="258" t="s">
        <v>274</v>
      </c>
      <c r="C160" s="15" t="s">
        <v>1619</v>
      </c>
      <c r="D160" s="290">
        <v>40000000</v>
      </c>
      <c r="E160" s="23" t="s">
        <v>214</v>
      </c>
      <c r="F160" s="255" t="s">
        <v>1644</v>
      </c>
      <c r="G160" s="255" t="s">
        <v>1644</v>
      </c>
      <c r="H160" s="248" t="s">
        <v>1411</v>
      </c>
      <c r="I160" s="249"/>
      <c r="J160" s="290">
        <f t="shared" si="6"/>
        <v>8000000</v>
      </c>
      <c r="K160" s="291">
        <f t="shared" si="7"/>
        <v>0</v>
      </c>
      <c r="L160" s="341">
        <f t="shared" si="8"/>
        <v>0</v>
      </c>
    </row>
    <row r="161" spans="1:12" ht="42.75" customHeight="1">
      <c r="A161" s="343" t="s">
        <v>1615</v>
      </c>
      <c r="B161" s="258" t="s">
        <v>275</v>
      </c>
      <c r="C161" s="15" t="s">
        <v>1618</v>
      </c>
      <c r="D161" s="290">
        <v>22000000</v>
      </c>
      <c r="E161" s="256" t="s">
        <v>1202</v>
      </c>
      <c r="F161" s="255" t="s">
        <v>216</v>
      </c>
      <c r="G161" s="255" t="s">
        <v>1628</v>
      </c>
      <c r="H161" s="248" t="s">
        <v>1598</v>
      </c>
      <c r="I161" s="249"/>
      <c r="J161" s="290">
        <f t="shared" si="6"/>
        <v>3960000</v>
      </c>
      <c r="K161" s="291">
        <f t="shared" si="7"/>
        <v>0</v>
      </c>
      <c r="L161" s="341">
        <f t="shared" si="8"/>
        <v>0</v>
      </c>
    </row>
    <row r="162" spans="1:12" ht="30">
      <c r="A162" s="343" t="s">
        <v>1615</v>
      </c>
      <c r="B162" s="258" t="s">
        <v>277</v>
      </c>
      <c r="C162" s="15" t="s">
        <v>1620</v>
      </c>
      <c r="D162" s="290">
        <v>450000000</v>
      </c>
      <c r="E162" s="254" t="s">
        <v>214</v>
      </c>
      <c r="F162" s="255" t="s">
        <v>105</v>
      </c>
      <c r="G162" s="255" t="s">
        <v>278</v>
      </c>
      <c r="H162" s="248" t="s">
        <v>419</v>
      </c>
      <c r="I162" s="249"/>
      <c r="J162" s="290">
        <f t="shared" si="6"/>
        <v>103500000</v>
      </c>
      <c r="K162" s="291">
        <f t="shared" si="7"/>
        <v>0</v>
      </c>
      <c r="L162" s="341">
        <f t="shared" si="8"/>
        <v>0</v>
      </c>
    </row>
    <row r="163" spans="1:12" ht="30">
      <c r="A163" s="343" t="s">
        <v>1615</v>
      </c>
      <c r="B163" s="261" t="s">
        <v>302</v>
      </c>
      <c r="C163" s="15" t="s">
        <v>1619</v>
      </c>
      <c r="D163" s="290">
        <v>55000000</v>
      </c>
      <c r="E163" s="256" t="s">
        <v>1202</v>
      </c>
      <c r="F163" s="244" t="s">
        <v>1640</v>
      </c>
      <c r="G163" s="244" t="s">
        <v>253</v>
      </c>
      <c r="H163" s="248" t="s">
        <v>1522</v>
      </c>
      <c r="I163" s="249"/>
      <c r="J163" s="290">
        <f t="shared" si="6"/>
        <v>11000000</v>
      </c>
      <c r="K163" s="291">
        <f t="shared" si="7"/>
        <v>0</v>
      </c>
      <c r="L163" s="341">
        <f t="shared" si="8"/>
        <v>0</v>
      </c>
    </row>
    <row r="164" spans="1:12" ht="25.5" customHeight="1">
      <c r="A164" s="343" t="s">
        <v>1615</v>
      </c>
      <c r="B164" s="10" t="s">
        <v>798</v>
      </c>
      <c r="C164" s="15" t="s">
        <v>1618</v>
      </c>
      <c r="D164" s="290">
        <v>18000000</v>
      </c>
      <c r="E164" s="256" t="s">
        <v>1202</v>
      </c>
      <c r="F164" s="6" t="s">
        <v>117</v>
      </c>
      <c r="G164" s="255" t="s">
        <v>1628</v>
      </c>
      <c r="H164" s="248" t="s">
        <v>799</v>
      </c>
      <c r="I164" s="249"/>
      <c r="J164" s="290">
        <f t="shared" si="6"/>
        <v>3240000</v>
      </c>
      <c r="K164" s="291">
        <f t="shared" si="7"/>
        <v>0</v>
      </c>
      <c r="L164" s="341">
        <f t="shared" si="8"/>
        <v>0</v>
      </c>
    </row>
    <row r="165" spans="1:12" ht="30">
      <c r="A165" s="343" t="s">
        <v>1615</v>
      </c>
      <c r="B165" s="10" t="s">
        <v>341</v>
      </c>
      <c r="C165" s="15" t="s">
        <v>1620</v>
      </c>
      <c r="D165" s="290">
        <v>87133333.333333299</v>
      </c>
      <c r="E165" s="4" t="s">
        <v>425</v>
      </c>
      <c r="F165" s="274" t="s">
        <v>1642</v>
      </c>
      <c r="G165" s="274" t="s">
        <v>1643</v>
      </c>
      <c r="H165" s="248" t="s">
        <v>1546</v>
      </c>
      <c r="I165" s="249"/>
      <c r="J165" s="290">
        <f t="shared" si="6"/>
        <v>20040666.66666666</v>
      </c>
      <c r="K165" s="291">
        <f t="shared" si="7"/>
        <v>0</v>
      </c>
      <c r="L165" s="341">
        <f t="shared" si="8"/>
        <v>0</v>
      </c>
    </row>
    <row r="166" spans="1:12" ht="60">
      <c r="A166" s="343" t="s">
        <v>1615</v>
      </c>
      <c r="B166" s="258" t="s">
        <v>1459</v>
      </c>
      <c r="C166" s="15" t="s">
        <v>1619</v>
      </c>
      <c r="D166" s="290">
        <v>74647619.047619</v>
      </c>
      <c r="E166" s="23" t="s">
        <v>22</v>
      </c>
      <c r="F166" s="255" t="s">
        <v>1640</v>
      </c>
      <c r="G166" s="255" t="s">
        <v>284</v>
      </c>
      <c r="H166" s="248" t="s">
        <v>1482</v>
      </c>
      <c r="I166" s="249"/>
      <c r="J166" s="290">
        <f t="shared" si="6"/>
        <v>14929523.8095238</v>
      </c>
      <c r="K166" s="291">
        <f t="shared" si="7"/>
        <v>0</v>
      </c>
      <c r="L166" s="341">
        <f t="shared" si="8"/>
        <v>0</v>
      </c>
    </row>
    <row r="167" spans="1:12" ht="195">
      <c r="A167" s="343" t="s">
        <v>1615</v>
      </c>
      <c r="B167" s="275" t="s">
        <v>430</v>
      </c>
      <c r="C167" s="15" t="s">
        <v>1618</v>
      </c>
      <c r="D167" s="290">
        <v>62161904.761904702</v>
      </c>
      <c r="E167" s="23" t="s">
        <v>22</v>
      </c>
      <c r="F167" s="247" t="s">
        <v>429</v>
      </c>
      <c r="G167" s="247" t="s">
        <v>549</v>
      </c>
      <c r="H167" s="248" t="s">
        <v>1472</v>
      </c>
      <c r="I167" s="249"/>
      <c r="J167" s="290">
        <f t="shared" si="6"/>
        <v>11189142.857142845</v>
      </c>
      <c r="K167" s="291">
        <f t="shared" si="7"/>
        <v>0</v>
      </c>
      <c r="L167" s="341">
        <f t="shared" si="8"/>
        <v>0</v>
      </c>
    </row>
    <row r="168" spans="1:12" ht="75">
      <c r="A168" s="343" t="s">
        <v>1615</v>
      </c>
      <c r="B168" s="258" t="s">
        <v>544</v>
      </c>
      <c r="C168" s="15" t="s">
        <v>1620</v>
      </c>
      <c r="D168" s="290">
        <v>49676190.476190001</v>
      </c>
      <c r="E168" s="23" t="s">
        <v>22</v>
      </c>
      <c r="F168" s="244" t="s">
        <v>542</v>
      </c>
      <c r="G168" s="255" t="s">
        <v>1627</v>
      </c>
      <c r="H168" s="276" t="s">
        <v>1416</v>
      </c>
      <c r="I168" s="249"/>
      <c r="J168" s="290">
        <f t="shared" si="6"/>
        <v>11425523.8095237</v>
      </c>
      <c r="K168" s="291">
        <f t="shared" si="7"/>
        <v>0</v>
      </c>
      <c r="L168" s="341">
        <f t="shared" si="8"/>
        <v>0</v>
      </c>
    </row>
    <row r="169" spans="1:12" ht="75">
      <c r="A169" s="343" t="s">
        <v>1615</v>
      </c>
      <c r="B169" s="258" t="s">
        <v>1438</v>
      </c>
      <c r="C169" s="15" t="s">
        <v>1619</v>
      </c>
      <c r="D169" s="290">
        <v>37190476.190476</v>
      </c>
      <c r="E169" s="23" t="s">
        <v>22</v>
      </c>
      <c r="F169" s="244" t="s">
        <v>542</v>
      </c>
      <c r="G169" s="255" t="s">
        <v>1627</v>
      </c>
      <c r="H169" s="276" t="s">
        <v>1547</v>
      </c>
      <c r="I169" s="249"/>
      <c r="J169" s="290">
        <f t="shared" si="6"/>
        <v>7438095.2380952006</v>
      </c>
      <c r="K169" s="291">
        <f t="shared" si="7"/>
        <v>0</v>
      </c>
      <c r="L169" s="341">
        <f t="shared" si="8"/>
        <v>0</v>
      </c>
    </row>
    <row r="170" spans="1:12" ht="27">
      <c r="A170" s="343" t="s">
        <v>1615</v>
      </c>
      <c r="B170" s="258" t="s">
        <v>286</v>
      </c>
      <c r="C170" s="15" t="s">
        <v>1618</v>
      </c>
      <c r="D170" s="290">
        <v>24704761.9047621</v>
      </c>
      <c r="E170" s="23" t="s">
        <v>22</v>
      </c>
      <c r="F170" s="255" t="s">
        <v>287</v>
      </c>
      <c r="G170" s="255" t="s">
        <v>288</v>
      </c>
      <c r="H170" s="276" t="s">
        <v>1549</v>
      </c>
      <c r="I170" s="249"/>
      <c r="J170" s="290">
        <f t="shared" si="6"/>
        <v>4446857.1428571781</v>
      </c>
      <c r="K170" s="291">
        <f t="shared" si="7"/>
        <v>0</v>
      </c>
      <c r="L170" s="341">
        <f t="shared" si="8"/>
        <v>0</v>
      </c>
    </row>
    <row r="171" spans="1:12" ht="40.5">
      <c r="A171" s="343" t="s">
        <v>1615</v>
      </c>
      <c r="B171" s="258" t="s">
        <v>292</v>
      </c>
      <c r="C171" s="15" t="s">
        <v>1620</v>
      </c>
      <c r="D171" s="290">
        <v>12219047.619046999</v>
      </c>
      <c r="E171" s="23" t="s">
        <v>22</v>
      </c>
      <c r="F171" s="255" t="s">
        <v>294</v>
      </c>
      <c r="G171" s="255" t="s">
        <v>293</v>
      </c>
      <c r="H171" s="248" t="s">
        <v>397</v>
      </c>
      <c r="I171" s="249"/>
      <c r="J171" s="290">
        <f t="shared" si="6"/>
        <v>2810380.9523808099</v>
      </c>
      <c r="K171" s="291">
        <f t="shared" si="7"/>
        <v>0</v>
      </c>
      <c r="L171" s="341">
        <f t="shared" si="8"/>
        <v>0</v>
      </c>
    </row>
    <row r="172" spans="1:12" ht="30">
      <c r="A172" s="343" t="s">
        <v>1615</v>
      </c>
      <c r="B172" s="258" t="s">
        <v>1377</v>
      </c>
      <c r="C172" s="15" t="s">
        <v>1619</v>
      </c>
      <c r="D172" s="290">
        <v>87133333.333333299</v>
      </c>
      <c r="E172" s="254" t="s">
        <v>295</v>
      </c>
      <c r="F172" s="255" t="s">
        <v>296</v>
      </c>
      <c r="G172" s="255" t="s">
        <v>297</v>
      </c>
      <c r="H172" s="248" t="s">
        <v>1458</v>
      </c>
      <c r="I172" s="249"/>
      <c r="J172" s="290">
        <f t="shared" si="6"/>
        <v>17426666.66666666</v>
      </c>
      <c r="K172" s="291">
        <f t="shared" si="7"/>
        <v>0</v>
      </c>
      <c r="L172" s="341">
        <f t="shared" si="8"/>
        <v>0</v>
      </c>
    </row>
    <row r="173" spans="1:12" ht="27">
      <c r="A173" s="343" t="s">
        <v>1615</v>
      </c>
      <c r="B173" s="258" t="s">
        <v>1316</v>
      </c>
      <c r="C173" s="15" t="s">
        <v>1618</v>
      </c>
      <c r="D173" s="290">
        <v>74647619.047619</v>
      </c>
      <c r="E173" s="254" t="s">
        <v>295</v>
      </c>
      <c r="F173" s="255" t="s">
        <v>1221</v>
      </c>
      <c r="G173" s="255" t="s">
        <v>1222</v>
      </c>
      <c r="H173" s="248" t="s">
        <v>1412</v>
      </c>
      <c r="I173" s="249"/>
      <c r="J173" s="290">
        <f t="shared" si="6"/>
        <v>13436571.42857142</v>
      </c>
      <c r="K173" s="291">
        <f t="shared" si="7"/>
        <v>0</v>
      </c>
      <c r="L173" s="341">
        <f t="shared" si="8"/>
        <v>0</v>
      </c>
    </row>
    <row r="174" spans="1:12" ht="60">
      <c r="A174" s="343" t="s">
        <v>1615</v>
      </c>
      <c r="B174" s="258" t="s">
        <v>1478</v>
      </c>
      <c r="C174" s="15" t="s">
        <v>1620</v>
      </c>
      <c r="D174" s="290">
        <v>62161904.761904702</v>
      </c>
      <c r="E174" s="256" t="s">
        <v>1202</v>
      </c>
      <c r="F174" s="248" t="s">
        <v>1237</v>
      </c>
      <c r="G174" s="247" t="s">
        <v>1628</v>
      </c>
      <c r="H174" s="264" t="s">
        <v>1514</v>
      </c>
      <c r="I174" s="249"/>
      <c r="J174" s="290">
        <f t="shared" si="6"/>
        <v>14297238.095238082</v>
      </c>
      <c r="K174" s="291">
        <f t="shared" si="7"/>
        <v>0</v>
      </c>
      <c r="L174" s="341">
        <f t="shared" si="8"/>
        <v>0</v>
      </c>
    </row>
    <row r="175" spans="1:12" ht="30">
      <c r="A175" s="343" t="s">
        <v>1615</v>
      </c>
      <c r="B175" s="10" t="s">
        <v>1367</v>
      </c>
      <c r="C175" s="15" t="s">
        <v>1619</v>
      </c>
      <c r="D175" s="290">
        <v>49676190.476190001</v>
      </c>
      <c r="E175" s="256" t="s">
        <v>1202</v>
      </c>
      <c r="F175" s="262" t="s">
        <v>1364</v>
      </c>
      <c r="G175" s="262" t="s">
        <v>1365</v>
      </c>
      <c r="H175" s="248" t="s">
        <v>1548</v>
      </c>
      <c r="I175" s="249"/>
      <c r="J175" s="290">
        <f t="shared" si="6"/>
        <v>9935238.0952380002</v>
      </c>
      <c r="K175" s="291">
        <f t="shared" si="7"/>
        <v>0</v>
      </c>
      <c r="L175" s="341">
        <f t="shared" si="8"/>
        <v>0</v>
      </c>
    </row>
    <row r="176" spans="1:12" ht="60">
      <c r="A176" s="343" t="s">
        <v>1615</v>
      </c>
      <c r="B176" s="10" t="s">
        <v>1366</v>
      </c>
      <c r="C176" s="15" t="s">
        <v>1618</v>
      </c>
      <c r="D176" s="290">
        <v>37190476.190476</v>
      </c>
      <c r="E176" s="23" t="s">
        <v>5</v>
      </c>
      <c r="F176" s="262" t="s">
        <v>1368</v>
      </c>
      <c r="G176" s="262" t="s">
        <v>1369</v>
      </c>
      <c r="H176" s="248" t="s">
        <v>1499</v>
      </c>
      <c r="I176" s="249"/>
      <c r="J176" s="290">
        <f t="shared" si="6"/>
        <v>6694285.7142856801</v>
      </c>
      <c r="K176" s="291">
        <f t="shared" si="7"/>
        <v>7438095.2380952006</v>
      </c>
      <c r="L176" s="341">
        <f t="shared" si="8"/>
        <v>0</v>
      </c>
    </row>
    <row r="177" spans="1:12" ht="60">
      <c r="A177" s="343" t="s">
        <v>1615</v>
      </c>
      <c r="B177" s="265" t="s">
        <v>1391</v>
      </c>
      <c r="C177" s="15" t="s">
        <v>1620</v>
      </c>
      <c r="D177" s="290">
        <v>24704761.9047621</v>
      </c>
      <c r="E177" s="23" t="s">
        <v>22</v>
      </c>
      <c r="F177" s="247" t="s">
        <v>1392</v>
      </c>
      <c r="G177" s="262" t="s">
        <v>1390</v>
      </c>
      <c r="H177" s="248" t="s">
        <v>1429</v>
      </c>
      <c r="I177" s="249"/>
      <c r="J177" s="290">
        <f t="shared" si="6"/>
        <v>5682095.2380952835</v>
      </c>
      <c r="K177" s="291">
        <f t="shared" si="7"/>
        <v>0</v>
      </c>
      <c r="L177" s="341">
        <f t="shared" si="8"/>
        <v>0</v>
      </c>
    </row>
    <row r="178" spans="1:12" ht="30">
      <c r="A178" s="343" t="s">
        <v>1615</v>
      </c>
      <c r="B178" s="257" t="s">
        <v>767</v>
      </c>
      <c r="C178" s="15" t="s">
        <v>1619</v>
      </c>
      <c r="D178" s="290">
        <v>12219047.619046999</v>
      </c>
      <c r="E178" s="250"/>
      <c r="F178" s="244" t="s">
        <v>1263</v>
      </c>
      <c r="G178" s="247" t="s">
        <v>1264</v>
      </c>
      <c r="H178" s="248"/>
      <c r="I178" s="249"/>
      <c r="J178" s="290">
        <f t="shared" si="6"/>
        <v>2443809.5238093999</v>
      </c>
      <c r="K178" s="291">
        <f t="shared" si="7"/>
        <v>0</v>
      </c>
      <c r="L178" s="341">
        <f t="shared" si="8"/>
        <v>0</v>
      </c>
    </row>
    <row r="179" spans="1:12" ht="30">
      <c r="A179" s="343" t="s">
        <v>1615</v>
      </c>
      <c r="B179" s="257" t="s">
        <v>767</v>
      </c>
      <c r="C179" s="15" t="s">
        <v>1618</v>
      </c>
      <c r="D179" s="290">
        <v>450000000</v>
      </c>
      <c r="E179" s="250"/>
      <c r="F179" s="249" t="s">
        <v>765</v>
      </c>
      <c r="G179" s="244" t="s">
        <v>1263</v>
      </c>
      <c r="H179" s="248" t="s">
        <v>1599</v>
      </c>
      <c r="I179" s="249"/>
      <c r="J179" s="290">
        <f t="shared" si="6"/>
        <v>81000000</v>
      </c>
      <c r="K179" s="291">
        <f t="shared" si="7"/>
        <v>0</v>
      </c>
      <c r="L179" s="341">
        <f t="shared" si="8"/>
        <v>0</v>
      </c>
    </row>
    <row r="180" spans="1:12" ht="41.25" thickBot="1">
      <c r="A180" s="343" t="s">
        <v>1615</v>
      </c>
      <c r="B180" s="346" t="s">
        <v>173</v>
      </c>
      <c r="C180" s="347" t="s">
        <v>1620</v>
      </c>
      <c r="D180" s="317">
        <v>55000000</v>
      </c>
      <c r="E180" s="318" t="s">
        <v>1624</v>
      </c>
      <c r="F180" s="319" t="s">
        <v>174</v>
      </c>
      <c r="G180" s="247" t="s">
        <v>1264</v>
      </c>
      <c r="H180" s="319" t="s">
        <v>1533</v>
      </c>
      <c r="I180" s="320"/>
      <c r="J180" s="317">
        <f t="shared" si="6"/>
        <v>12650000</v>
      </c>
      <c r="K180" s="321">
        <f t="shared" si="7"/>
        <v>0</v>
      </c>
      <c r="L180" s="344">
        <f t="shared" si="8"/>
        <v>0</v>
      </c>
    </row>
    <row r="181" spans="1:12" ht="15.75" thickBot="1">
      <c r="A181" s="326" t="s">
        <v>1625</v>
      </c>
      <c r="B181" s="348"/>
      <c r="C181" s="349"/>
      <c r="D181" s="349"/>
      <c r="E181" s="349"/>
      <c r="F181" s="349"/>
      <c r="G181" s="349"/>
      <c r="H181" s="349"/>
      <c r="I181" s="350"/>
      <c r="J181" s="323">
        <f>SUM(J2:J180)</f>
        <v>3133486666.6666632</v>
      </c>
      <c r="K181" s="325">
        <f>SUM(K2:K180)</f>
        <v>698639999.9999994</v>
      </c>
      <c r="L181" s="345">
        <f>SUM(L2:L180)</f>
        <v>220671428.57142845</v>
      </c>
    </row>
    <row r="182" spans="1:12" ht="39" thickBot="1">
      <c r="A182" s="333" t="s">
        <v>1626</v>
      </c>
      <c r="B182" s="348"/>
      <c r="C182" s="349"/>
      <c r="D182" s="349"/>
      <c r="E182" s="349"/>
      <c r="F182" s="349"/>
      <c r="G182" s="349"/>
      <c r="H182" s="349"/>
      <c r="I182" s="349"/>
      <c r="J182" s="322"/>
      <c r="K182" s="322"/>
      <c r="L182" s="324"/>
    </row>
    <row r="183" spans="1:12" ht="15.75" thickBot="1">
      <c r="A183" s="333" t="s">
        <v>1645</v>
      </c>
      <c r="B183" s="348"/>
      <c r="C183" s="349"/>
      <c r="D183" s="349"/>
      <c r="E183" s="349"/>
      <c r="F183" s="349"/>
      <c r="G183" s="349"/>
      <c r="H183" s="349"/>
      <c r="I183" s="349"/>
      <c r="J183" s="334">
        <f>MAX(J2:J180)</f>
        <v>103500000</v>
      </c>
      <c r="K183" s="322"/>
      <c r="L183" s="324"/>
    </row>
    <row r="184" spans="1:12" ht="15.75" thickBot="1">
      <c r="A184" s="333" t="s">
        <v>1646</v>
      </c>
      <c r="B184" s="348"/>
      <c r="C184" s="349"/>
      <c r="D184" s="349"/>
      <c r="E184" s="349"/>
      <c r="F184" s="349"/>
      <c r="G184" s="349"/>
      <c r="H184" s="349"/>
      <c r="I184" s="349"/>
      <c r="J184" s="334">
        <f>MIN(J2:J180)</f>
        <v>2199428.571428658</v>
      </c>
      <c r="K184" s="322"/>
      <c r="L184" s="324"/>
    </row>
    <row r="185" spans="1:12" s="327" customFormat="1" ht="15.75" thickBot="1">
      <c r="A185" s="333" t="s">
        <v>1647</v>
      </c>
      <c r="B185" s="348"/>
      <c r="C185" s="349"/>
      <c r="D185" s="349"/>
      <c r="E185" s="349"/>
      <c r="F185" s="349"/>
      <c r="G185" s="349"/>
      <c r="H185" s="349"/>
      <c r="I185" s="349"/>
      <c r="J185" s="331">
        <f>COUNT(J2:J180)</f>
        <v>179</v>
      </c>
      <c r="K185" s="330"/>
      <c r="L185" s="332"/>
    </row>
    <row r="186" spans="1:12" ht="15.75" thickBot="1">
      <c r="A186" s="329" t="s">
        <v>1648</v>
      </c>
      <c r="B186" s="348"/>
      <c r="C186" s="349"/>
      <c r="D186" s="349"/>
      <c r="E186" s="349"/>
      <c r="F186" s="349"/>
      <c r="G186" s="349"/>
      <c r="H186" s="349"/>
      <c r="I186" s="349"/>
      <c r="J186" s="334">
        <f>AVERAGE(J2:J180)</f>
        <v>17505512.104283035</v>
      </c>
      <c r="K186" s="322"/>
      <c r="L186" s="324"/>
    </row>
    <row r="187" spans="1:12">
      <c r="A187" s="277"/>
      <c r="B187" s="278"/>
      <c r="C187" s="277"/>
      <c r="D187" s="277"/>
      <c r="E187" s="279"/>
      <c r="F187" s="280"/>
      <c r="G187" s="281"/>
    </row>
    <row r="188" spans="1:12">
      <c r="A188" s="277"/>
      <c r="B188" s="278"/>
      <c r="C188" s="277"/>
      <c r="D188" s="277"/>
      <c r="E188" s="279"/>
      <c r="F188" s="280"/>
      <c r="G188" s="281"/>
    </row>
    <row r="189" spans="1:12">
      <c r="A189" s="277"/>
      <c r="B189" s="278"/>
      <c r="C189" s="277"/>
      <c r="D189" s="277"/>
      <c r="E189" s="279"/>
      <c r="F189" s="280"/>
      <c r="G189" s="281"/>
    </row>
    <row r="190" spans="1:12">
      <c r="A190" s="277"/>
      <c r="B190" s="278"/>
      <c r="C190" s="277"/>
      <c r="D190" s="277"/>
      <c r="E190" s="279"/>
      <c r="F190" s="280"/>
      <c r="G190" s="281"/>
    </row>
    <row r="191" spans="1:12">
      <c r="A191" s="277"/>
      <c r="B191" s="278"/>
      <c r="C191" s="277"/>
      <c r="D191" s="277"/>
      <c r="E191" s="279"/>
      <c r="F191" s="280"/>
      <c r="G191" s="281"/>
    </row>
    <row r="192" spans="1:12">
      <c r="A192" s="277"/>
      <c r="B192" s="278"/>
      <c r="C192" s="277"/>
      <c r="D192" s="277"/>
      <c r="E192" s="279"/>
      <c r="F192" s="280"/>
      <c r="G192" s="281"/>
    </row>
    <row r="193" spans="1:7">
      <c r="A193" s="277"/>
      <c r="B193" s="278"/>
      <c r="C193" s="277"/>
      <c r="D193" s="277"/>
      <c r="E193" s="279"/>
      <c r="F193" s="280"/>
      <c r="G193" s="281"/>
    </row>
    <row r="194" spans="1:7">
      <c r="A194" s="277"/>
      <c r="B194" s="278"/>
      <c r="C194" s="277"/>
      <c r="D194" s="277"/>
      <c r="E194" s="279"/>
      <c r="F194" s="280"/>
      <c r="G194" s="281"/>
    </row>
    <row r="195" spans="1:7">
      <c r="A195" s="277"/>
      <c r="B195" s="278"/>
      <c r="C195" s="277"/>
      <c r="D195" s="277"/>
      <c r="E195" s="279"/>
      <c r="F195" s="280"/>
      <c r="G195" s="281"/>
    </row>
    <row r="196" spans="1:7">
      <c r="A196" s="277"/>
      <c r="B196" s="278"/>
      <c r="C196" s="277"/>
      <c r="D196" s="277"/>
      <c r="E196" s="279"/>
      <c r="F196" s="280"/>
      <c r="G196" s="281"/>
    </row>
    <row r="197" spans="1:7">
      <c r="A197" s="277"/>
      <c r="B197" s="278"/>
      <c r="C197" s="277"/>
      <c r="D197" s="277"/>
      <c r="E197" s="279"/>
      <c r="F197" s="280"/>
      <c r="G197" s="281"/>
    </row>
    <row r="198" spans="1:7">
      <c r="A198" s="277"/>
      <c r="B198" s="278"/>
      <c r="C198" s="277"/>
      <c r="D198" s="277"/>
      <c r="E198" s="279"/>
      <c r="F198" s="280"/>
      <c r="G198" s="281"/>
    </row>
    <row r="199" spans="1:7">
      <c r="A199" s="277"/>
      <c r="B199" s="278"/>
      <c r="C199" s="277"/>
      <c r="D199" s="277"/>
      <c r="E199" s="279"/>
      <c r="F199" s="280"/>
      <c r="G199" s="281"/>
    </row>
    <row r="200" spans="1:7">
      <c r="A200" s="277"/>
      <c r="B200" s="278"/>
      <c r="C200" s="277"/>
      <c r="D200" s="277"/>
      <c r="E200" s="279"/>
      <c r="F200" s="280"/>
      <c r="G200" s="281"/>
    </row>
    <row r="201" spans="1:7">
      <c r="A201" s="277"/>
      <c r="B201" s="278"/>
      <c r="C201" s="277"/>
      <c r="D201" s="277"/>
      <c r="E201" s="279"/>
      <c r="F201" s="280"/>
      <c r="G201" s="281"/>
    </row>
    <row r="202" spans="1:7">
      <c r="A202" s="277"/>
      <c r="B202" s="278"/>
      <c r="C202" s="277"/>
      <c r="D202" s="277"/>
      <c r="E202" s="279"/>
      <c r="F202" s="280"/>
      <c r="G202" s="281"/>
    </row>
    <row r="203" spans="1:7">
      <c r="A203" s="277"/>
      <c r="B203" s="278"/>
      <c r="C203" s="277"/>
      <c r="D203" s="277"/>
      <c r="E203" s="279"/>
      <c r="F203" s="280"/>
      <c r="G203" s="281"/>
    </row>
    <row r="204" spans="1:7">
      <c r="A204" s="277"/>
      <c r="B204" s="278"/>
      <c r="C204" s="277"/>
      <c r="D204" s="277"/>
      <c r="E204" s="279"/>
      <c r="F204" s="280"/>
      <c r="G204" s="281"/>
    </row>
    <row r="205" spans="1:7">
      <c r="A205" s="277"/>
      <c r="B205" s="278"/>
      <c r="C205" s="277"/>
      <c r="D205" s="277"/>
      <c r="E205" s="279"/>
      <c r="F205" s="280"/>
      <c r="G205" s="281"/>
    </row>
    <row r="206" spans="1:7">
      <c r="A206" s="277"/>
      <c r="B206" s="278"/>
      <c r="C206" s="277"/>
      <c r="D206" s="277"/>
      <c r="E206" s="279"/>
      <c r="F206" s="280"/>
      <c r="G206" s="281"/>
    </row>
    <row r="207" spans="1:7">
      <c r="A207" s="277"/>
      <c r="B207" s="278"/>
      <c r="C207" s="277"/>
      <c r="D207" s="277"/>
      <c r="E207" s="279"/>
      <c r="F207" s="280"/>
      <c r="G207" s="281"/>
    </row>
    <row r="208" spans="1:7">
      <c r="A208" s="277"/>
      <c r="B208" s="278"/>
      <c r="C208" s="277"/>
      <c r="D208" s="277"/>
      <c r="E208" s="279"/>
      <c r="F208" s="280"/>
      <c r="G208" s="281"/>
    </row>
    <row r="209" spans="1:7">
      <c r="A209" s="277"/>
      <c r="B209" s="278"/>
      <c r="C209" s="277"/>
      <c r="D209" s="277"/>
      <c r="E209" s="279"/>
      <c r="F209" s="280"/>
      <c r="G209" s="281"/>
    </row>
    <row r="210" spans="1:7">
      <c r="A210" s="277"/>
    </row>
    <row r="211" spans="1:7" ht="15.75" customHeight="1">
      <c r="A211" s="277"/>
    </row>
    <row r="212" spans="1:7">
      <c r="A212" s="277"/>
    </row>
    <row r="213" spans="1:7">
      <c r="A213" s="277"/>
    </row>
    <row r="214" spans="1:7">
      <c r="A214" s="277"/>
    </row>
    <row r="215" spans="1:7">
      <c r="A215" s="277"/>
    </row>
  </sheetData>
  <autoFilter ref="A1:I180">
    <filterColumn colId="3"/>
  </autoFilter>
  <mergeCells count="6">
    <mergeCell ref="B186:I186"/>
    <mergeCell ref="B185:I185"/>
    <mergeCell ref="B184:I184"/>
    <mergeCell ref="B181:I181"/>
    <mergeCell ref="B182:I182"/>
    <mergeCell ref="B183:I183"/>
  </mergeCells>
  <pageMargins left="0.7" right="0.7" top="0.75" bottom="0.75" header="0.3" footer="0.3"/>
  <pageSetup paperSize="5" orientation="portrait" r:id="rId1"/>
  <legacyDrawing r:id="rId2"/>
</worksheet>
</file>

<file path=xl/worksheets/sheet3.xml><?xml version="1.0" encoding="utf-8"?>
<worksheet xmlns="http://schemas.openxmlformats.org/spreadsheetml/2006/main" xmlns:r="http://schemas.openxmlformats.org/officeDocument/2006/relationships">
  <sheetPr codeName="Hoja1"/>
  <dimension ref="B1:G13"/>
  <sheetViews>
    <sheetView workbookViewId="0">
      <selection activeCell="E8" sqref="E8"/>
    </sheetView>
  </sheetViews>
  <sheetFormatPr baseColWidth="10" defaultRowHeight="13.5"/>
  <cols>
    <col min="1" max="1" width="5.85546875" style="97" customWidth="1"/>
    <col min="2" max="2" width="17.28515625" style="97" customWidth="1"/>
    <col min="3" max="3" width="14.5703125" style="98" customWidth="1"/>
    <col min="4" max="4" width="16.140625" style="97" bestFit="1" customWidth="1"/>
    <col min="5" max="5" width="26" style="97" customWidth="1"/>
    <col min="6" max="6" width="23.28515625" style="97" customWidth="1"/>
    <col min="7" max="7" width="57.28515625" style="97" customWidth="1"/>
    <col min="8" max="8" width="11.42578125" style="97" customWidth="1"/>
    <col min="9" max="16384" width="11.42578125" style="97"/>
  </cols>
  <sheetData>
    <row r="1" spans="2:7" ht="30">
      <c r="B1" s="144" t="s">
        <v>0</v>
      </c>
      <c r="C1" s="145" t="s">
        <v>1</v>
      </c>
      <c r="D1" s="144" t="s">
        <v>2</v>
      </c>
      <c r="E1" s="144" t="s">
        <v>3</v>
      </c>
      <c r="F1" s="144" t="s">
        <v>4</v>
      </c>
      <c r="G1" s="144" t="s">
        <v>303</v>
      </c>
    </row>
    <row r="2" spans="2:7" s="1" customFormat="1" ht="34.5" customHeight="1">
      <c r="B2" s="22" t="s">
        <v>707</v>
      </c>
      <c r="C2" s="236" t="s">
        <v>1476</v>
      </c>
      <c r="D2" s="74" t="s">
        <v>7</v>
      </c>
      <c r="E2" s="20" t="s">
        <v>1475</v>
      </c>
      <c r="F2" s="141" t="s">
        <v>6</v>
      </c>
      <c r="G2" s="235" t="s">
        <v>1492</v>
      </c>
    </row>
    <row r="3" spans="2:7" ht="30">
      <c r="B3" s="22" t="s">
        <v>707</v>
      </c>
      <c r="C3" s="236" t="s">
        <v>1477</v>
      </c>
      <c r="D3" s="92" t="s">
        <v>1534</v>
      </c>
      <c r="E3" s="20" t="s">
        <v>1475</v>
      </c>
      <c r="F3" s="141" t="s">
        <v>6</v>
      </c>
      <c r="G3" s="235" t="s">
        <v>1493</v>
      </c>
    </row>
    <row r="4" spans="2:7" ht="30">
      <c r="B4" s="22" t="s">
        <v>12</v>
      </c>
      <c r="C4" s="18" t="s">
        <v>13</v>
      </c>
      <c r="D4" s="30" t="s">
        <v>5</v>
      </c>
      <c r="E4" s="32" t="s">
        <v>14</v>
      </c>
      <c r="F4" s="143" t="s">
        <v>448</v>
      </c>
      <c r="G4" s="96" t="s">
        <v>1529</v>
      </c>
    </row>
    <row r="5" spans="2:7" ht="45">
      <c r="B5" s="22" t="s">
        <v>1402</v>
      </c>
      <c r="C5" s="236" t="s">
        <v>1479</v>
      </c>
      <c r="D5" s="238" t="s">
        <v>1202</v>
      </c>
      <c r="E5" s="20" t="s">
        <v>1481</v>
      </c>
      <c r="F5" s="143" t="s">
        <v>1480</v>
      </c>
      <c r="G5" s="96" t="s">
        <v>1525</v>
      </c>
    </row>
    <row r="6" spans="2:7" ht="30">
      <c r="B6" s="22" t="s">
        <v>1373</v>
      </c>
      <c r="C6" s="236" t="s">
        <v>1403</v>
      </c>
      <c r="D6" s="217" t="s">
        <v>119</v>
      </c>
      <c r="E6" s="20" t="s">
        <v>1379</v>
      </c>
      <c r="F6" s="143" t="s">
        <v>442</v>
      </c>
      <c r="G6" s="20" t="s">
        <v>1530</v>
      </c>
    </row>
    <row r="7" spans="2:7" ht="30">
      <c r="B7" s="22" t="s">
        <v>1373</v>
      </c>
      <c r="C7" s="236" t="s">
        <v>1404</v>
      </c>
      <c r="D7" s="217" t="s">
        <v>119</v>
      </c>
      <c r="E7" s="20" t="s">
        <v>1379</v>
      </c>
      <c r="F7" s="143" t="s">
        <v>448</v>
      </c>
      <c r="G7" s="20" t="s">
        <v>1531</v>
      </c>
    </row>
    <row r="8" spans="2:7" ht="67.5">
      <c r="B8" s="22" t="s">
        <v>1373</v>
      </c>
      <c r="C8" s="19" t="s">
        <v>1384</v>
      </c>
      <c r="D8" s="217" t="s">
        <v>5</v>
      </c>
      <c r="E8" s="17" t="s">
        <v>1383</v>
      </c>
      <c r="F8" s="143" t="s">
        <v>448</v>
      </c>
      <c r="G8" s="20" t="s">
        <v>1535</v>
      </c>
    </row>
    <row r="9" spans="2:7" ht="27">
      <c r="B9" s="26" t="s">
        <v>1389</v>
      </c>
      <c r="C9" s="22" t="s">
        <v>1388</v>
      </c>
      <c r="D9" s="26" t="s">
        <v>1176</v>
      </c>
      <c r="E9" s="17" t="s">
        <v>1358</v>
      </c>
      <c r="F9" s="17" t="s">
        <v>442</v>
      </c>
      <c r="G9" s="20" t="s">
        <v>1526</v>
      </c>
    </row>
    <row r="10" spans="2:7" ht="27">
      <c r="B10" s="26" t="s">
        <v>1373</v>
      </c>
      <c r="C10" s="22" t="s">
        <v>1372</v>
      </c>
      <c r="D10" s="26" t="s">
        <v>1176</v>
      </c>
      <c r="E10" s="17" t="s">
        <v>1358</v>
      </c>
      <c r="F10" s="17" t="s">
        <v>442</v>
      </c>
      <c r="G10" s="20" t="s">
        <v>1526</v>
      </c>
    </row>
    <row r="11" spans="2:7" ht="45">
      <c r="B11" s="22" t="s">
        <v>756</v>
      </c>
      <c r="C11" s="237" t="s">
        <v>1286</v>
      </c>
      <c r="D11" s="74" t="s">
        <v>7</v>
      </c>
      <c r="E11" s="143" t="s">
        <v>1276</v>
      </c>
      <c r="F11" s="79" t="s">
        <v>448</v>
      </c>
      <c r="G11" s="20" t="s">
        <v>1536</v>
      </c>
    </row>
    <row r="12" spans="2:7" ht="60">
      <c r="B12" s="22" t="s">
        <v>756</v>
      </c>
      <c r="C12" s="18" t="s">
        <v>1277</v>
      </c>
      <c r="D12" s="74" t="s">
        <v>26</v>
      </c>
      <c r="E12" s="143" t="s">
        <v>1275</v>
      </c>
      <c r="F12" s="79" t="s">
        <v>448</v>
      </c>
      <c r="G12" s="20" t="s">
        <v>1465</v>
      </c>
    </row>
    <row r="13" spans="2:7" ht="40.5">
      <c r="B13" s="30" t="s">
        <v>708</v>
      </c>
      <c r="C13" s="18" t="s">
        <v>405</v>
      </c>
      <c r="D13" s="74" t="s">
        <v>26</v>
      </c>
      <c r="E13" s="32" t="s">
        <v>351</v>
      </c>
      <c r="F13" s="143" t="s">
        <v>448</v>
      </c>
      <c r="G13" s="239" t="s">
        <v>1413</v>
      </c>
    </row>
  </sheetData>
  <printOptions horizontalCentered="1"/>
  <pageMargins left="0.34" right="0.44" top="0.74803149606299213" bottom="0.74803149606299213" header="0.31496062992125984" footer="0.31496062992125984"/>
  <pageSetup paperSize="5" orientation="landscape" horizontalDpi="4294967293" r:id="rId1"/>
  <headerFooter>
    <oddHeader xml:space="preserve">&amp;C&amp;"Comic Sans MS,Negrita Cursiva"&amp;16&amp;K000000&amp;D&amp;"-,Normal"&amp;11&amp;K01+000
</oddHeader>
  </headerFooter>
</worksheet>
</file>

<file path=xl/worksheets/sheet4.xml><?xml version="1.0" encoding="utf-8"?>
<worksheet xmlns="http://schemas.openxmlformats.org/spreadsheetml/2006/main" xmlns:r="http://schemas.openxmlformats.org/officeDocument/2006/relationships">
  <dimension ref="A1:L43"/>
  <sheetViews>
    <sheetView workbookViewId="0">
      <pane ySplit="1" topLeftCell="A2" activePane="bottomLeft" state="frozen"/>
      <selection pane="bottomLeft" activeCell="D38" sqref="D38"/>
    </sheetView>
  </sheetViews>
  <sheetFormatPr baseColWidth="10" defaultRowHeight="16.5"/>
  <cols>
    <col min="1" max="1" width="17" style="73" customWidth="1"/>
    <col min="2" max="2" width="19" style="73" customWidth="1"/>
    <col min="3" max="4" width="14.28515625" style="73" customWidth="1"/>
    <col min="5" max="5" width="26" style="73" customWidth="1"/>
    <col min="6" max="6" width="32.5703125" style="73" customWidth="1"/>
    <col min="7" max="7" width="28.140625" style="73" customWidth="1"/>
    <col min="8" max="8" width="11.42578125" style="73"/>
    <col min="9" max="9" width="24.140625" style="73" customWidth="1"/>
    <col min="10" max="10" width="14.140625" style="73" customWidth="1"/>
    <col min="11" max="16384" width="11.42578125" style="73"/>
  </cols>
  <sheetData>
    <row r="1" spans="1:11" ht="30">
      <c r="A1" s="14" t="s">
        <v>0</v>
      </c>
      <c r="B1" s="13" t="s">
        <v>1</v>
      </c>
      <c r="C1" s="14" t="s">
        <v>2</v>
      </c>
      <c r="D1" s="14" t="s">
        <v>349</v>
      </c>
      <c r="E1" s="71" t="s">
        <v>3</v>
      </c>
      <c r="F1" s="71" t="s">
        <v>4</v>
      </c>
      <c r="G1" s="71" t="s">
        <v>343</v>
      </c>
      <c r="H1" s="71" t="s">
        <v>344</v>
      </c>
      <c r="I1" s="71" t="s">
        <v>345</v>
      </c>
      <c r="J1" s="14" t="s">
        <v>347</v>
      </c>
      <c r="K1" s="72"/>
    </row>
    <row r="2" spans="1:11" ht="54">
      <c r="A2" s="86" t="s">
        <v>441</v>
      </c>
      <c r="B2" s="87" t="s">
        <v>423</v>
      </c>
      <c r="C2" s="88" t="s">
        <v>346</v>
      </c>
      <c r="D2" s="88" t="s">
        <v>422</v>
      </c>
      <c r="E2" s="88" t="s">
        <v>422</v>
      </c>
      <c r="F2" s="88" t="s">
        <v>442</v>
      </c>
      <c r="G2" s="88" t="s">
        <v>443</v>
      </c>
      <c r="H2" s="88" t="s">
        <v>444</v>
      </c>
      <c r="I2" s="88" t="s">
        <v>445</v>
      </c>
      <c r="J2" s="57" t="s">
        <v>348</v>
      </c>
      <c r="K2" s="57" t="s">
        <v>558</v>
      </c>
    </row>
    <row r="3" spans="1:11" ht="41.25">
      <c r="A3" s="22" t="s">
        <v>446</v>
      </c>
      <c r="B3" s="56" t="s">
        <v>405</v>
      </c>
      <c r="C3" s="86" t="s">
        <v>447</v>
      </c>
      <c r="D3" s="86" t="s">
        <v>351</v>
      </c>
      <c r="E3" s="88" t="s">
        <v>351</v>
      </c>
      <c r="F3" s="88" t="s">
        <v>448</v>
      </c>
      <c r="G3" s="86" t="s">
        <v>449</v>
      </c>
      <c r="H3" s="88" t="s">
        <v>451</v>
      </c>
      <c r="I3" s="88" t="s">
        <v>450</v>
      </c>
      <c r="J3" s="57" t="s">
        <v>348</v>
      </c>
      <c r="K3" s="57"/>
    </row>
    <row r="4" spans="1:11" ht="189">
      <c r="A4" s="22" t="s">
        <v>446</v>
      </c>
      <c r="B4" s="56" t="s">
        <v>15</v>
      </c>
      <c r="C4" s="86" t="s">
        <v>101</v>
      </c>
      <c r="D4" s="86" t="s">
        <v>508</v>
      </c>
      <c r="E4" s="86" t="s">
        <v>454</v>
      </c>
      <c r="F4" s="88" t="s">
        <v>453</v>
      </c>
      <c r="G4" s="86" t="s">
        <v>452</v>
      </c>
      <c r="H4" s="88" t="s">
        <v>451</v>
      </c>
      <c r="I4" s="86" t="s">
        <v>350</v>
      </c>
      <c r="J4" s="57" t="s">
        <v>348</v>
      </c>
      <c r="K4" s="57"/>
    </row>
    <row r="5" spans="1:11" ht="81">
      <c r="A5" s="22" t="s">
        <v>446</v>
      </c>
      <c r="B5" s="56" t="s">
        <v>15</v>
      </c>
      <c r="C5" s="86" t="s">
        <v>101</v>
      </c>
      <c r="D5" s="86" t="s">
        <v>351</v>
      </c>
      <c r="E5" s="86" t="s">
        <v>454</v>
      </c>
      <c r="F5" s="88" t="s">
        <v>453</v>
      </c>
      <c r="G5" s="86" t="s">
        <v>452</v>
      </c>
      <c r="H5" s="88" t="s">
        <v>451</v>
      </c>
      <c r="I5" s="86" t="s">
        <v>350</v>
      </c>
      <c r="J5" s="57" t="s">
        <v>348</v>
      </c>
      <c r="K5" s="57"/>
    </row>
    <row r="6" spans="1:11" ht="135">
      <c r="A6" s="22" t="s">
        <v>506</v>
      </c>
      <c r="B6" s="56" t="s">
        <v>507</v>
      </c>
      <c r="C6" s="86" t="s">
        <v>7</v>
      </c>
      <c r="D6" s="86" t="s">
        <v>509</v>
      </c>
      <c r="E6" s="86" t="s">
        <v>510</v>
      </c>
      <c r="F6" s="88" t="s">
        <v>448</v>
      </c>
      <c r="G6" s="86" t="s">
        <v>511</v>
      </c>
      <c r="H6" s="88" t="s">
        <v>451</v>
      </c>
      <c r="I6" s="86" t="s">
        <v>512</v>
      </c>
      <c r="J6" s="57" t="s">
        <v>348</v>
      </c>
      <c r="K6" s="57"/>
    </row>
    <row r="7" spans="1:11" ht="94.5">
      <c r="A7" s="22" t="s">
        <v>514</v>
      </c>
      <c r="B7" s="56" t="s">
        <v>507</v>
      </c>
      <c r="C7" s="86" t="s">
        <v>7</v>
      </c>
      <c r="D7" s="86" t="s">
        <v>400</v>
      </c>
      <c r="E7" s="86" t="s">
        <v>510</v>
      </c>
      <c r="F7" s="88" t="s">
        <v>448</v>
      </c>
      <c r="G7" s="86" t="s">
        <v>511</v>
      </c>
      <c r="H7" s="88" t="s">
        <v>451</v>
      </c>
      <c r="I7" s="86" t="s">
        <v>512</v>
      </c>
      <c r="J7" s="57" t="s">
        <v>348</v>
      </c>
    </row>
    <row r="8" spans="1:11" ht="54.75">
      <c r="A8" s="86" t="s">
        <v>518</v>
      </c>
      <c r="B8" s="87" t="s">
        <v>418</v>
      </c>
      <c r="C8" s="88" t="s">
        <v>346</v>
      </c>
      <c r="D8" s="88" t="s">
        <v>417</v>
      </c>
      <c r="E8" s="88" t="s">
        <v>417</v>
      </c>
      <c r="F8" s="88" t="s">
        <v>442</v>
      </c>
      <c r="G8" s="88" t="s">
        <v>520</v>
      </c>
      <c r="H8" s="88" t="s">
        <v>444</v>
      </c>
      <c r="I8" s="88" t="s">
        <v>519</v>
      </c>
      <c r="J8" s="57" t="s">
        <v>348</v>
      </c>
      <c r="K8" s="57" t="s">
        <v>558</v>
      </c>
    </row>
    <row r="9" spans="1:11" ht="54.75">
      <c r="A9" s="86" t="s">
        <v>518</v>
      </c>
      <c r="B9" s="87" t="s">
        <v>418</v>
      </c>
      <c r="C9" s="88" t="s">
        <v>346</v>
      </c>
      <c r="D9" s="88" t="s">
        <v>417</v>
      </c>
      <c r="E9" s="88" t="s">
        <v>417</v>
      </c>
      <c r="F9" s="88" t="s">
        <v>442</v>
      </c>
      <c r="G9" s="88" t="s">
        <v>527</v>
      </c>
      <c r="H9" s="88" t="s">
        <v>444</v>
      </c>
      <c r="I9" s="88" t="s">
        <v>519</v>
      </c>
      <c r="J9" s="57" t="s">
        <v>348</v>
      </c>
      <c r="K9" s="57" t="s">
        <v>558</v>
      </c>
    </row>
    <row r="10" spans="1:11" ht="108.75">
      <c r="A10" s="86" t="s">
        <v>521</v>
      </c>
      <c r="B10" s="87" t="s">
        <v>370</v>
      </c>
      <c r="C10" s="86" t="s">
        <v>7</v>
      </c>
      <c r="D10" s="88" t="s">
        <v>522</v>
      </c>
      <c r="E10" s="88" t="s">
        <v>523</v>
      </c>
      <c r="F10" s="88" t="s">
        <v>448</v>
      </c>
      <c r="G10" s="88" t="s">
        <v>524</v>
      </c>
      <c r="H10" s="88" t="s">
        <v>444</v>
      </c>
      <c r="I10" s="88" t="s">
        <v>525</v>
      </c>
      <c r="J10" s="57" t="s">
        <v>348</v>
      </c>
      <c r="K10" s="57" t="s">
        <v>558</v>
      </c>
    </row>
    <row r="11" spans="1:11" ht="41.25">
      <c r="A11" s="86" t="s">
        <v>521</v>
      </c>
      <c r="B11" s="87" t="s">
        <v>370</v>
      </c>
      <c r="C11" s="86" t="s">
        <v>7</v>
      </c>
      <c r="D11" s="88" t="s">
        <v>526</v>
      </c>
      <c r="E11" s="88" t="s">
        <v>523</v>
      </c>
      <c r="F11" s="88" t="s">
        <v>448</v>
      </c>
      <c r="G11" s="88" t="s">
        <v>524</v>
      </c>
      <c r="H11" s="88" t="s">
        <v>444</v>
      </c>
      <c r="I11" s="88" t="s">
        <v>525</v>
      </c>
      <c r="J11" s="57" t="s">
        <v>348</v>
      </c>
      <c r="K11" s="57" t="s">
        <v>558</v>
      </c>
    </row>
    <row r="12" spans="1:11" ht="108.75">
      <c r="A12" s="86" t="s">
        <v>521</v>
      </c>
      <c r="B12" s="87" t="s">
        <v>370</v>
      </c>
      <c r="C12" s="86" t="s">
        <v>7</v>
      </c>
      <c r="D12" s="88" t="s">
        <v>522</v>
      </c>
      <c r="E12" s="88" t="s">
        <v>523</v>
      </c>
      <c r="F12" s="88" t="s">
        <v>448</v>
      </c>
      <c r="G12" s="88" t="s">
        <v>528</v>
      </c>
      <c r="H12" s="88" t="s">
        <v>529</v>
      </c>
      <c r="I12" s="88" t="s">
        <v>525</v>
      </c>
      <c r="J12" s="57" t="s">
        <v>348</v>
      </c>
      <c r="K12" s="57" t="s">
        <v>558</v>
      </c>
    </row>
    <row r="13" spans="1:11" ht="41.25">
      <c r="A13" s="86" t="s">
        <v>521</v>
      </c>
      <c r="B13" s="87" t="s">
        <v>370</v>
      </c>
      <c r="C13" s="86" t="s">
        <v>7</v>
      </c>
      <c r="D13" s="88" t="s">
        <v>526</v>
      </c>
      <c r="E13" s="88" t="s">
        <v>523</v>
      </c>
      <c r="F13" s="88" t="s">
        <v>448</v>
      </c>
      <c r="G13" s="88" t="s">
        <v>530</v>
      </c>
      <c r="H13" s="88" t="s">
        <v>529</v>
      </c>
      <c r="I13" s="88" t="s">
        <v>525</v>
      </c>
      <c r="J13" s="57" t="s">
        <v>348</v>
      </c>
      <c r="K13" s="57" t="s">
        <v>558</v>
      </c>
    </row>
    <row r="14" spans="1:11" ht="40.5">
      <c r="A14" s="86" t="s">
        <v>559</v>
      </c>
      <c r="B14" s="87" t="s">
        <v>430</v>
      </c>
      <c r="C14" s="86" t="s">
        <v>22</v>
      </c>
      <c r="D14" s="86" t="s">
        <v>560</v>
      </c>
      <c r="E14" s="86" t="s">
        <v>562</v>
      </c>
      <c r="F14" s="86" t="s">
        <v>563</v>
      </c>
      <c r="G14" s="95" t="s">
        <v>564</v>
      </c>
      <c r="H14" s="95" t="s">
        <v>444</v>
      </c>
      <c r="I14" s="88" t="s">
        <v>565</v>
      </c>
      <c r="J14" s="57" t="s">
        <v>348</v>
      </c>
    </row>
    <row r="15" spans="1:11" ht="40.5">
      <c r="A15" s="86" t="s">
        <v>559</v>
      </c>
      <c r="B15" s="87" t="s">
        <v>430</v>
      </c>
      <c r="C15" s="86" t="s">
        <v>22</v>
      </c>
      <c r="D15" s="86" t="s">
        <v>561</v>
      </c>
      <c r="E15" s="86" t="s">
        <v>562</v>
      </c>
      <c r="F15" s="86" t="s">
        <v>563</v>
      </c>
      <c r="G15" s="95" t="s">
        <v>564</v>
      </c>
      <c r="H15" s="95" t="s">
        <v>444</v>
      </c>
      <c r="I15" s="88" t="s">
        <v>565</v>
      </c>
      <c r="J15" s="57" t="s">
        <v>348</v>
      </c>
    </row>
    <row r="16" spans="1:11" ht="40.5">
      <c r="A16" s="86" t="s">
        <v>559</v>
      </c>
      <c r="B16" s="87" t="s">
        <v>430</v>
      </c>
      <c r="C16" s="86" t="s">
        <v>22</v>
      </c>
      <c r="D16" s="86" t="s">
        <v>560</v>
      </c>
      <c r="E16" s="86" t="s">
        <v>562</v>
      </c>
      <c r="F16" s="86" t="s">
        <v>563</v>
      </c>
      <c r="G16" s="95" t="s">
        <v>567</v>
      </c>
      <c r="H16" s="95" t="s">
        <v>444</v>
      </c>
      <c r="I16" s="88" t="s">
        <v>565</v>
      </c>
      <c r="J16" s="57" t="s">
        <v>348</v>
      </c>
    </row>
    <row r="17" spans="1:11" ht="40.5">
      <c r="A17" s="86" t="s">
        <v>559</v>
      </c>
      <c r="B17" s="87" t="s">
        <v>430</v>
      </c>
      <c r="C17" s="86" t="s">
        <v>22</v>
      </c>
      <c r="D17" s="86" t="s">
        <v>561</v>
      </c>
      <c r="E17" s="86" t="s">
        <v>562</v>
      </c>
      <c r="F17" s="86" t="s">
        <v>563</v>
      </c>
      <c r="G17" s="95" t="s">
        <v>568</v>
      </c>
      <c r="H17" s="95" t="s">
        <v>444</v>
      </c>
      <c r="I17" s="88" t="s">
        <v>565</v>
      </c>
      <c r="J17" s="57" t="s">
        <v>348</v>
      </c>
    </row>
    <row r="18" spans="1:11" ht="121.5" hidden="1">
      <c r="A18" s="86" t="s">
        <v>569</v>
      </c>
      <c r="B18" s="87" t="s">
        <v>537</v>
      </c>
      <c r="C18" s="86" t="s">
        <v>346</v>
      </c>
      <c r="D18" s="86" t="s">
        <v>577</v>
      </c>
      <c r="E18" s="86" t="s">
        <v>570</v>
      </c>
      <c r="F18" s="86" t="s">
        <v>536</v>
      </c>
      <c r="G18" s="95" t="s">
        <v>571</v>
      </c>
      <c r="H18" s="95" t="s">
        <v>572</v>
      </c>
      <c r="I18" s="88" t="s">
        <v>565</v>
      </c>
      <c r="J18" s="57" t="s">
        <v>348</v>
      </c>
    </row>
    <row r="19" spans="1:11" ht="121.5">
      <c r="A19" s="86" t="s">
        <v>573</v>
      </c>
      <c r="B19" s="87" t="s">
        <v>544</v>
      </c>
      <c r="C19" s="86" t="s">
        <v>543</v>
      </c>
      <c r="D19" s="86" t="s">
        <v>579</v>
      </c>
      <c r="E19" s="86" t="s">
        <v>574</v>
      </c>
      <c r="F19" s="86" t="s">
        <v>575</v>
      </c>
      <c r="G19" s="95" t="s">
        <v>576</v>
      </c>
      <c r="H19" s="95" t="s">
        <v>444</v>
      </c>
      <c r="I19" s="88" t="s">
        <v>566</v>
      </c>
      <c r="J19" s="57" t="s">
        <v>348</v>
      </c>
    </row>
    <row r="20" spans="1:11" ht="175.5">
      <c r="A20" s="86" t="s">
        <v>573</v>
      </c>
      <c r="B20" s="87" t="s">
        <v>544</v>
      </c>
      <c r="C20" s="86" t="s">
        <v>543</v>
      </c>
      <c r="D20" s="86" t="s">
        <v>578</v>
      </c>
      <c r="E20" s="86" t="s">
        <v>574</v>
      </c>
      <c r="F20" s="86" t="s">
        <v>575</v>
      </c>
      <c r="G20" s="95" t="s">
        <v>576</v>
      </c>
      <c r="H20" s="95" t="s">
        <v>444</v>
      </c>
      <c r="I20" s="88" t="s">
        <v>566</v>
      </c>
      <c r="J20" s="57" t="s">
        <v>348</v>
      </c>
    </row>
    <row r="21" spans="1:11" s="101" customFormat="1" ht="40.5">
      <c r="A21" s="86" t="s">
        <v>446</v>
      </c>
      <c r="B21" s="87" t="s">
        <v>405</v>
      </c>
      <c r="C21" s="86" t="s">
        <v>101</v>
      </c>
      <c r="D21" s="86" t="s">
        <v>351</v>
      </c>
      <c r="E21" s="86" t="s">
        <v>581</v>
      </c>
      <c r="F21" s="88" t="s">
        <v>448</v>
      </c>
      <c r="G21" s="86" t="s">
        <v>449</v>
      </c>
      <c r="H21" s="88" t="s">
        <v>451</v>
      </c>
      <c r="I21" s="86" t="s">
        <v>580</v>
      </c>
      <c r="J21" s="88" t="s">
        <v>348</v>
      </c>
    </row>
    <row r="22" spans="1:11" s="101" customFormat="1" ht="135">
      <c r="A22" s="86" t="s">
        <v>625</v>
      </c>
      <c r="B22" s="87" t="s">
        <v>626</v>
      </c>
      <c r="C22" s="86" t="s">
        <v>627</v>
      </c>
      <c r="D22" s="86" t="s">
        <v>628</v>
      </c>
      <c r="E22" s="86" t="s">
        <v>538</v>
      </c>
      <c r="F22" s="86" t="s">
        <v>442</v>
      </c>
      <c r="G22" s="95" t="s">
        <v>629</v>
      </c>
      <c r="H22" s="88" t="s">
        <v>451</v>
      </c>
      <c r="I22" s="95" t="s">
        <v>630</v>
      </c>
      <c r="J22" s="88" t="s">
        <v>348</v>
      </c>
    </row>
    <row r="23" spans="1:11" s="101" customFormat="1" ht="135">
      <c r="A23" s="86" t="s">
        <v>625</v>
      </c>
      <c r="B23" s="87" t="s">
        <v>626</v>
      </c>
      <c r="C23" s="86" t="s">
        <v>627</v>
      </c>
      <c r="D23" s="86" t="s">
        <v>628</v>
      </c>
      <c r="E23" s="86" t="s">
        <v>538</v>
      </c>
      <c r="F23" s="86" t="s">
        <v>442</v>
      </c>
      <c r="G23" s="95" t="s">
        <v>631</v>
      </c>
      <c r="H23" s="88" t="s">
        <v>632</v>
      </c>
      <c r="I23" s="95" t="s">
        <v>636</v>
      </c>
      <c r="J23" s="88" t="s">
        <v>348</v>
      </c>
      <c r="K23" s="102" t="s">
        <v>633</v>
      </c>
    </row>
    <row r="24" spans="1:11" s="101" customFormat="1" ht="108">
      <c r="A24" s="86" t="s">
        <v>634</v>
      </c>
      <c r="B24" s="87" t="s">
        <v>369</v>
      </c>
      <c r="C24" s="86" t="s">
        <v>7</v>
      </c>
      <c r="D24" s="86" t="s">
        <v>522</v>
      </c>
      <c r="E24" s="86" t="s">
        <v>523</v>
      </c>
      <c r="F24" s="86" t="s">
        <v>448</v>
      </c>
      <c r="G24" s="95" t="s">
        <v>635</v>
      </c>
      <c r="H24" s="95" t="s">
        <v>444</v>
      </c>
      <c r="I24" s="95" t="s">
        <v>525</v>
      </c>
      <c r="J24" s="88" t="s">
        <v>348</v>
      </c>
      <c r="K24" s="102" t="s">
        <v>633</v>
      </c>
    </row>
    <row r="25" spans="1:11" s="101" customFormat="1" ht="40.5">
      <c r="A25" s="86" t="s">
        <v>634</v>
      </c>
      <c r="B25" s="87" t="s">
        <v>369</v>
      </c>
      <c r="C25" s="86" t="s">
        <v>7</v>
      </c>
      <c r="D25" s="86" t="s">
        <v>526</v>
      </c>
      <c r="E25" s="86" t="s">
        <v>523</v>
      </c>
      <c r="F25" s="86" t="s">
        <v>448</v>
      </c>
      <c r="G25" s="95" t="s">
        <v>635</v>
      </c>
      <c r="H25" s="95" t="s">
        <v>444</v>
      </c>
      <c r="I25" s="95" t="s">
        <v>525</v>
      </c>
      <c r="J25" s="88" t="s">
        <v>348</v>
      </c>
      <c r="K25" s="102"/>
    </row>
    <row r="26" spans="1:11" s="101" customFormat="1" ht="108">
      <c r="A26" s="86" t="s">
        <v>634</v>
      </c>
      <c r="B26" s="87" t="s">
        <v>369</v>
      </c>
      <c r="C26" s="86" t="s">
        <v>7</v>
      </c>
      <c r="D26" s="86" t="s">
        <v>522</v>
      </c>
      <c r="E26" s="86" t="s">
        <v>523</v>
      </c>
      <c r="F26" s="86" t="s">
        <v>448</v>
      </c>
      <c r="G26" s="95" t="s">
        <v>528</v>
      </c>
      <c r="H26" s="95" t="s">
        <v>529</v>
      </c>
      <c r="I26" s="95" t="s">
        <v>525</v>
      </c>
      <c r="J26" s="88" t="s">
        <v>348</v>
      </c>
      <c r="K26" s="102"/>
    </row>
    <row r="27" spans="1:11" s="101" customFormat="1" ht="40.5">
      <c r="A27" s="86" t="s">
        <v>634</v>
      </c>
      <c r="B27" s="87" t="s">
        <v>369</v>
      </c>
      <c r="C27" s="86" t="s">
        <v>7</v>
      </c>
      <c r="D27" s="86" t="s">
        <v>526</v>
      </c>
      <c r="E27" s="86" t="s">
        <v>523</v>
      </c>
      <c r="F27" s="86" t="s">
        <v>448</v>
      </c>
      <c r="G27" s="95" t="s">
        <v>528</v>
      </c>
      <c r="H27" s="95" t="s">
        <v>529</v>
      </c>
      <c r="I27" s="95" t="s">
        <v>525</v>
      </c>
      <c r="J27" s="88" t="s">
        <v>348</v>
      </c>
      <c r="K27" s="102"/>
    </row>
    <row r="28" spans="1:11" s="101" customFormat="1" ht="135">
      <c r="A28" s="86" t="s">
        <v>506</v>
      </c>
      <c r="B28" s="87" t="s">
        <v>507</v>
      </c>
      <c r="C28" s="86" t="s">
        <v>7</v>
      </c>
      <c r="D28" s="86" t="s">
        <v>509</v>
      </c>
      <c r="E28" s="86" t="s">
        <v>510</v>
      </c>
      <c r="F28" s="86" t="s">
        <v>448</v>
      </c>
      <c r="G28" s="95" t="s">
        <v>637</v>
      </c>
      <c r="H28" s="95" t="s">
        <v>444</v>
      </c>
      <c r="I28" s="95" t="s">
        <v>638</v>
      </c>
      <c r="J28" s="88" t="s">
        <v>348</v>
      </c>
    </row>
    <row r="29" spans="1:11" s="101" customFormat="1" ht="94.5">
      <c r="A29" s="86" t="s">
        <v>506</v>
      </c>
      <c r="B29" s="87" t="s">
        <v>507</v>
      </c>
      <c r="C29" s="86" t="s">
        <v>7</v>
      </c>
      <c r="D29" s="86" t="s">
        <v>400</v>
      </c>
      <c r="E29" s="86" t="s">
        <v>510</v>
      </c>
      <c r="F29" s="86" t="s">
        <v>448</v>
      </c>
      <c r="G29" s="95" t="s">
        <v>637</v>
      </c>
      <c r="H29" s="95" t="s">
        <v>444</v>
      </c>
      <c r="I29" s="95" t="s">
        <v>638</v>
      </c>
      <c r="J29" s="88" t="s">
        <v>348</v>
      </c>
    </row>
    <row r="30" spans="1:11" s="101" customFormat="1" ht="135">
      <c r="A30" s="86" t="s">
        <v>506</v>
      </c>
      <c r="B30" s="87" t="s">
        <v>507</v>
      </c>
      <c r="C30" s="86" t="s">
        <v>7</v>
      </c>
      <c r="D30" s="86" t="s">
        <v>509</v>
      </c>
      <c r="E30" s="86" t="s">
        <v>510</v>
      </c>
      <c r="F30" s="86" t="s">
        <v>448</v>
      </c>
      <c r="G30" s="95" t="s">
        <v>640</v>
      </c>
      <c r="H30" s="95" t="s">
        <v>639</v>
      </c>
      <c r="I30" s="95" t="s">
        <v>638</v>
      </c>
      <c r="J30" s="88" t="s">
        <v>348</v>
      </c>
    </row>
    <row r="31" spans="1:11" s="101" customFormat="1" ht="94.5">
      <c r="A31" s="86" t="s">
        <v>506</v>
      </c>
      <c r="B31" s="87" t="s">
        <v>507</v>
      </c>
      <c r="C31" s="86" t="s">
        <v>7</v>
      </c>
      <c r="D31" s="86" t="s">
        <v>400</v>
      </c>
      <c r="E31" s="86" t="s">
        <v>510</v>
      </c>
      <c r="F31" s="86" t="s">
        <v>448</v>
      </c>
      <c r="G31" s="95" t="s">
        <v>640</v>
      </c>
      <c r="H31" s="95" t="s">
        <v>639</v>
      </c>
      <c r="I31" s="95" t="s">
        <v>638</v>
      </c>
      <c r="J31" s="88" t="s">
        <v>348</v>
      </c>
    </row>
    <row r="32" spans="1:11" s="101" customFormat="1" ht="135">
      <c r="A32" s="86" t="s">
        <v>506</v>
      </c>
      <c r="B32" s="87" t="s">
        <v>507</v>
      </c>
      <c r="C32" s="86" t="s">
        <v>7</v>
      </c>
      <c r="D32" s="86" t="s">
        <v>509</v>
      </c>
      <c r="E32" s="86" t="s">
        <v>510</v>
      </c>
      <c r="F32" s="86" t="s">
        <v>448</v>
      </c>
      <c r="G32" s="95" t="s">
        <v>641</v>
      </c>
      <c r="H32" s="95" t="s">
        <v>451</v>
      </c>
      <c r="I32" s="95" t="s">
        <v>638</v>
      </c>
      <c r="J32" s="88" t="s">
        <v>348</v>
      </c>
    </row>
    <row r="33" spans="1:12" s="101" customFormat="1" ht="94.5">
      <c r="A33" s="86" t="s">
        <v>506</v>
      </c>
      <c r="B33" s="87" t="s">
        <v>507</v>
      </c>
      <c r="C33" s="86" t="s">
        <v>7</v>
      </c>
      <c r="D33" s="86" t="s">
        <v>400</v>
      </c>
      <c r="E33" s="86" t="s">
        <v>510</v>
      </c>
      <c r="F33" s="86" t="s">
        <v>448</v>
      </c>
      <c r="G33" s="95" t="s">
        <v>641</v>
      </c>
      <c r="H33" s="95" t="s">
        <v>451</v>
      </c>
      <c r="I33" s="95" t="s">
        <v>638</v>
      </c>
      <c r="J33" s="88" t="s">
        <v>348</v>
      </c>
    </row>
    <row r="34" spans="1:12" s="101" customFormat="1" ht="40.5">
      <c r="A34" s="86" t="s">
        <v>645</v>
      </c>
      <c r="B34" s="87" t="s">
        <v>145</v>
      </c>
      <c r="C34" s="86" t="s">
        <v>7</v>
      </c>
      <c r="D34" s="86" t="s">
        <v>643</v>
      </c>
      <c r="E34" s="86" t="s">
        <v>644</v>
      </c>
      <c r="F34" s="86" t="s">
        <v>448</v>
      </c>
      <c r="G34" s="95" t="s">
        <v>642</v>
      </c>
      <c r="H34" s="95" t="s">
        <v>444</v>
      </c>
      <c r="I34" s="95" t="s">
        <v>646</v>
      </c>
      <c r="J34" s="88" t="s">
        <v>348</v>
      </c>
    </row>
    <row r="35" spans="1:12" s="101" customFormat="1" ht="40.5">
      <c r="A35" s="86" t="s">
        <v>647</v>
      </c>
      <c r="B35" s="87" t="s">
        <v>410</v>
      </c>
      <c r="C35" s="86" t="s">
        <v>7</v>
      </c>
      <c r="D35" s="86" t="s">
        <v>643</v>
      </c>
      <c r="E35" s="86" t="s">
        <v>644</v>
      </c>
      <c r="F35" s="86" t="s">
        <v>448</v>
      </c>
      <c r="G35" s="95" t="s">
        <v>642</v>
      </c>
      <c r="H35" s="95" t="s">
        <v>444</v>
      </c>
      <c r="I35" s="95" t="s">
        <v>650</v>
      </c>
      <c r="J35" s="88" t="s">
        <v>348</v>
      </c>
    </row>
    <row r="36" spans="1:12" s="101" customFormat="1" ht="135">
      <c r="A36" s="86" t="s">
        <v>647</v>
      </c>
      <c r="B36" s="87" t="s">
        <v>410</v>
      </c>
      <c r="C36" s="86" t="s">
        <v>7</v>
      </c>
      <c r="D36" s="86" t="s">
        <v>648</v>
      </c>
      <c r="E36" s="86" t="s">
        <v>644</v>
      </c>
      <c r="F36" s="86" t="s">
        <v>448</v>
      </c>
      <c r="G36" s="95" t="s">
        <v>649</v>
      </c>
      <c r="H36" s="95" t="s">
        <v>444</v>
      </c>
      <c r="I36" s="95" t="s">
        <v>650</v>
      </c>
      <c r="J36" s="88" t="s">
        <v>348</v>
      </c>
    </row>
    <row r="37" spans="1:12" s="101" customFormat="1" ht="121.5">
      <c r="A37" s="86" t="s">
        <v>652</v>
      </c>
      <c r="B37" s="87" t="s">
        <v>544</v>
      </c>
      <c r="C37" s="86" t="s">
        <v>543</v>
      </c>
      <c r="D37" s="86" t="s">
        <v>579</v>
      </c>
      <c r="E37" s="86" t="s">
        <v>574</v>
      </c>
      <c r="F37" s="86" t="s">
        <v>575</v>
      </c>
      <c r="G37" s="95" t="s">
        <v>576</v>
      </c>
      <c r="H37" s="95" t="s">
        <v>444</v>
      </c>
      <c r="I37" s="95" t="s">
        <v>566</v>
      </c>
      <c r="J37" s="95" t="s">
        <v>651</v>
      </c>
    </row>
    <row r="38" spans="1:12" s="101" customFormat="1" ht="175.5">
      <c r="A38" s="86" t="s">
        <v>652</v>
      </c>
      <c r="B38" s="87" t="s">
        <v>544</v>
      </c>
      <c r="C38" s="86" t="s">
        <v>543</v>
      </c>
      <c r="D38" s="86" t="s">
        <v>578</v>
      </c>
      <c r="E38" s="86" t="s">
        <v>574</v>
      </c>
      <c r="F38" s="86" t="s">
        <v>575</v>
      </c>
      <c r="G38" s="95" t="s">
        <v>576</v>
      </c>
      <c r="H38" s="95" t="s">
        <v>444</v>
      </c>
      <c r="I38" s="95" t="s">
        <v>566</v>
      </c>
      <c r="J38" s="95" t="s">
        <v>651</v>
      </c>
    </row>
    <row r="39" spans="1:12" ht="54">
      <c r="A39" s="22" t="s">
        <v>670</v>
      </c>
      <c r="B39" s="22" t="s">
        <v>517</v>
      </c>
      <c r="C39" s="22" t="s">
        <v>671</v>
      </c>
      <c r="D39" s="22" t="s">
        <v>516</v>
      </c>
      <c r="E39" s="22" t="s">
        <v>516</v>
      </c>
      <c r="F39" s="22" t="s">
        <v>448</v>
      </c>
      <c r="G39" s="22" t="s">
        <v>672</v>
      </c>
      <c r="H39" s="22" t="s">
        <v>444</v>
      </c>
      <c r="I39" s="22" t="s">
        <v>673</v>
      </c>
      <c r="J39" s="22" t="s">
        <v>348</v>
      </c>
    </row>
    <row r="40" spans="1:12" ht="54">
      <c r="A40" s="22" t="s">
        <v>670</v>
      </c>
      <c r="B40" s="22" t="s">
        <v>517</v>
      </c>
      <c r="C40" s="22" t="s">
        <v>671</v>
      </c>
      <c r="D40" s="22" t="s">
        <v>516</v>
      </c>
      <c r="E40" s="22" t="s">
        <v>516</v>
      </c>
      <c r="F40" s="22" t="s">
        <v>448</v>
      </c>
      <c r="G40" s="22" t="s">
        <v>674</v>
      </c>
      <c r="H40" s="22" t="s">
        <v>444</v>
      </c>
      <c r="I40" s="22" t="s">
        <v>673</v>
      </c>
      <c r="J40" s="22" t="s">
        <v>348</v>
      </c>
    </row>
    <row r="41" spans="1:12" ht="54">
      <c r="A41" s="22" t="s">
        <v>670</v>
      </c>
      <c r="B41" s="22" t="s">
        <v>517</v>
      </c>
      <c r="C41" s="22" t="s">
        <v>671</v>
      </c>
      <c r="D41" s="22" t="s">
        <v>516</v>
      </c>
      <c r="E41" s="22" t="s">
        <v>516</v>
      </c>
      <c r="F41" s="22" t="s">
        <v>448</v>
      </c>
      <c r="G41" s="22" t="s">
        <v>675</v>
      </c>
      <c r="H41" s="22" t="s">
        <v>444</v>
      </c>
      <c r="I41" s="22" t="s">
        <v>673</v>
      </c>
      <c r="J41" s="22" t="s">
        <v>348</v>
      </c>
    </row>
    <row r="42" spans="1:12" ht="54">
      <c r="A42" s="22" t="s">
        <v>676</v>
      </c>
      <c r="B42" s="22" t="s">
        <v>553</v>
      </c>
      <c r="C42" s="22" t="s">
        <v>22</v>
      </c>
      <c r="D42" s="22" t="s">
        <v>677</v>
      </c>
      <c r="E42" s="22" t="s">
        <v>677</v>
      </c>
      <c r="F42" s="22" t="s">
        <v>552</v>
      </c>
      <c r="G42" s="22" t="s">
        <v>678</v>
      </c>
      <c r="H42" s="22" t="s">
        <v>444</v>
      </c>
      <c r="I42" s="22" t="s">
        <v>679</v>
      </c>
      <c r="J42" s="22"/>
      <c r="K42" s="22"/>
      <c r="L42" s="22"/>
    </row>
    <row r="43" spans="1:12" ht="54">
      <c r="A43" s="22" t="s">
        <v>676</v>
      </c>
      <c r="B43" s="22" t="s">
        <v>553</v>
      </c>
      <c r="C43" s="22" t="s">
        <v>22</v>
      </c>
      <c r="D43" s="22" t="s">
        <v>677</v>
      </c>
      <c r="E43" s="22" t="s">
        <v>677</v>
      </c>
      <c r="F43" s="22" t="s">
        <v>552</v>
      </c>
      <c r="G43" s="22" t="s">
        <v>680</v>
      </c>
      <c r="H43" s="22" t="s">
        <v>444</v>
      </c>
      <c r="I43" s="22" t="s">
        <v>679</v>
      </c>
      <c r="J43" s="22"/>
    </row>
  </sheetData>
  <printOptions horizontalCentered="1"/>
  <pageMargins left="0.23622047244094491" right="0.23622047244094491" top="0.51181102362204722" bottom="0.74803149606299213" header="0.31496062992125984" footer="0.31496062992125984"/>
  <pageSetup paperSize="5" orientation="landscape" r:id="rId1"/>
</worksheet>
</file>

<file path=xl/worksheets/sheet5.xml><?xml version="1.0" encoding="utf-8"?>
<worksheet xmlns="http://schemas.openxmlformats.org/spreadsheetml/2006/main" xmlns:r="http://schemas.openxmlformats.org/officeDocument/2006/relationships">
  <dimension ref="A1:H110"/>
  <sheetViews>
    <sheetView workbookViewId="0">
      <selection activeCell="D35" sqref="D35"/>
    </sheetView>
  </sheetViews>
  <sheetFormatPr baseColWidth="10" defaultRowHeight="15"/>
  <sheetData>
    <row r="1" spans="1:1">
      <c r="A1" s="1" t="s">
        <v>389</v>
      </c>
    </row>
    <row r="2" spans="1:1" ht="21">
      <c r="A2" s="48" t="s">
        <v>383</v>
      </c>
    </row>
    <row r="3" spans="1:1">
      <c r="A3" s="1" t="s">
        <v>384</v>
      </c>
    </row>
    <row r="4" spans="1:1">
      <c r="A4" s="1" t="s">
        <v>385</v>
      </c>
    </row>
    <row r="5" spans="1:1">
      <c r="A5" s="1" t="s">
        <v>386</v>
      </c>
    </row>
    <row r="6" spans="1:1">
      <c r="A6" s="1" t="s">
        <v>390</v>
      </c>
    </row>
    <row r="7" spans="1:1">
      <c r="A7" s="1"/>
    </row>
    <row r="8" spans="1:1">
      <c r="A8" s="1" t="s">
        <v>387</v>
      </c>
    </row>
    <row r="9" spans="1:1">
      <c r="A9" s="1" t="s">
        <v>388</v>
      </c>
    </row>
    <row r="13" spans="1:1" ht="21">
      <c r="A13" s="48" t="s">
        <v>393</v>
      </c>
    </row>
    <row r="14" spans="1:1">
      <c r="A14" s="1" t="s">
        <v>394</v>
      </c>
    </row>
    <row r="15" spans="1:1">
      <c r="A15" s="1" t="s">
        <v>395</v>
      </c>
    </row>
    <row r="16" spans="1:1">
      <c r="A16" s="1" t="s">
        <v>550</v>
      </c>
    </row>
    <row r="17" spans="1:8">
      <c r="A17" s="1" t="s">
        <v>551</v>
      </c>
    </row>
    <row r="19" spans="1:8" ht="21">
      <c r="A19" s="48" t="s">
        <v>396</v>
      </c>
    </row>
    <row r="23" spans="1:8" s="80" customFormat="1">
      <c r="C23" s="78"/>
      <c r="D23" s="78"/>
      <c r="E23" s="74"/>
      <c r="F23" s="79"/>
      <c r="G23" s="79"/>
      <c r="H23" s="20"/>
    </row>
    <row r="24" spans="1:8" s="80" customFormat="1">
      <c r="C24" s="78"/>
      <c r="D24" s="78"/>
      <c r="E24" s="74"/>
      <c r="F24" s="79"/>
      <c r="G24" s="79"/>
      <c r="H24" s="20"/>
    </row>
    <row r="25" spans="1:8" s="80" customFormat="1">
      <c r="C25" s="78"/>
      <c r="D25" s="78"/>
      <c r="E25" s="74"/>
      <c r="F25" s="79"/>
      <c r="G25" s="79"/>
      <c r="H25" s="20"/>
    </row>
    <row r="26" spans="1:8" s="80" customFormat="1">
      <c r="C26" s="78"/>
      <c r="D26" s="78"/>
      <c r="E26" s="74"/>
      <c r="F26" s="79"/>
      <c r="G26" s="79"/>
      <c r="H26" s="20"/>
    </row>
    <row r="27" spans="1:8" s="80" customFormat="1">
      <c r="B27" s="85" t="s">
        <v>464</v>
      </c>
      <c r="C27" s="85" t="s">
        <v>465</v>
      </c>
      <c r="D27" s="85" t="s">
        <v>1</v>
      </c>
      <c r="E27" s="85" t="s">
        <v>4</v>
      </c>
      <c r="F27" s="85" t="s">
        <v>3</v>
      </c>
      <c r="G27" s="85" t="s">
        <v>2</v>
      </c>
    </row>
    <row r="28" spans="1:8" s="80" customFormat="1" ht="14.25" customHeight="1">
      <c r="B28" s="29" t="s">
        <v>498</v>
      </c>
      <c r="C28" s="84" t="s">
        <v>466</v>
      </c>
      <c r="D28" s="84" t="s">
        <v>406</v>
      </c>
      <c r="E28" s="84" t="s">
        <v>467</v>
      </c>
      <c r="F28" s="84" t="s">
        <v>468</v>
      </c>
      <c r="G28" s="84" t="s">
        <v>469</v>
      </c>
      <c r="H28" s="53" t="s">
        <v>499</v>
      </c>
    </row>
    <row r="29" spans="1:8" s="80" customFormat="1" ht="14.25" customHeight="1">
      <c r="B29" s="29">
        <v>5.0013103002200803E+21</v>
      </c>
      <c r="C29" s="84" t="s">
        <v>466</v>
      </c>
      <c r="D29" s="84" t="s">
        <v>178</v>
      </c>
      <c r="E29" s="84" t="s">
        <v>471</v>
      </c>
      <c r="F29" s="84" t="s">
        <v>472</v>
      </c>
      <c r="G29" s="84" t="s">
        <v>473</v>
      </c>
      <c r="H29" s="53" t="s">
        <v>470</v>
      </c>
    </row>
    <row r="30" spans="1:8" s="80" customFormat="1" ht="14.25" customHeight="1">
      <c r="B30" s="29">
        <v>5.0013103003199603E+21</v>
      </c>
      <c r="C30" s="84" t="s">
        <v>474</v>
      </c>
      <c r="D30" s="84" t="s">
        <v>475</v>
      </c>
      <c r="E30" s="84" t="s">
        <v>476</v>
      </c>
      <c r="F30" s="84" t="s">
        <v>477</v>
      </c>
      <c r="G30" s="84" t="s">
        <v>478</v>
      </c>
      <c r="H30" s="53" t="s">
        <v>479</v>
      </c>
    </row>
    <row r="31" spans="1:8" s="80" customFormat="1" ht="14.25" customHeight="1">
      <c r="B31" s="29" t="s">
        <v>500</v>
      </c>
      <c r="C31" s="84" t="s">
        <v>480</v>
      </c>
      <c r="D31" s="84" t="s">
        <v>481</v>
      </c>
      <c r="E31" s="84" t="s">
        <v>482</v>
      </c>
      <c r="F31" s="84" t="s">
        <v>483</v>
      </c>
      <c r="G31" s="84" t="s">
        <v>484</v>
      </c>
      <c r="H31" s="53" t="s">
        <v>470</v>
      </c>
    </row>
    <row r="32" spans="1:8" s="80" customFormat="1" ht="14.25" customHeight="1">
      <c r="B32" s="29" t="s">
        <v>501</v>
      </c>
      <c r="C32" s="84" t="s">
        <v>485</v>
      </c>
      <c r="D32" s="84" t="s">
        <v>486</v>
      </c>
      <c r="E32" s="84" t="s">
        <v>487</v>
      </c>
      <c r="F32" s="84" t="s">
        <v>488</v>
      </c>
      <c r="G32" s="84" t="s">
        <v>484</v>
      </c>
      <c r="H32" s="53" t="s">
        <v>470</v>
      </c>
    </row>
    <row r="33" spans="2:8" s="80" customFormat="1" ht="14.25" customHeight="1">
      <c r="B33" s="29" t="s">
        <v>502</v>
      </c>
      <c r="C33" s="84" t="s">
        <v>489</v>
      </c>
      <c r="D33" s="84" t="s">
        <v>490</v>
      </c>
      <c r="E33" s="84" t="s">
        <v>482</v>
      </c>
      <c r="F33" s="84" t="s">
        <v>491</v>
      </c>
      <c r="G33" s="84" t="s">
        <v>484</v>
      </c>
      <c r="H33" s="53" t="s">
        <v>470</v>
      </c>
    </row>
    <row r="34" spans="2:8" s="80" customFormat="1" ht="14.25" customHeight="1">
      <c r="B34" s="29" t="s">
        <v>503</v>
      </c>
      <c r="C34" s="84" t="s">
        <v>489</v>
      </c>
      <c r="D34" s="84" t="s">
        <v>492</v>
      </c>
      <c r="E34" s="84" t="s">
        <v>493</v>
      </c>
      <c r="F34" s="84" t="s">
        <v>494</v>
      </c>
      <c r="G34" s="84" t="s">
        <v>469</v>
      </c>
      <c r="H34" s="53" t="s">
        <v>470</v>
      </c>
    </row>
    <row r="35" spans="2:8" s="80" customFormat="1" ht="14.25" customHeight="1">
      <c r="B35" s="29" t="s">
        <v>504</v>
      </c>
      <c r="C35" s="84" t="s">
        <v>495</v>
      </c>
      <c r="D35" s="84" t="s">
        <v>274</v>
      </c>
      <c r="E35" s="84" t="s">
        <v>496</v>
      </c>
      <c r="F35" s="84" t="s">
        <v>496</v>
      </c>
      <c r="G35" s="84" t="s">
        <v>497</v>
      </c>
    </row>
    <row r="36" spans="2:8" s="80" customFormat="1" ht="14.25" customHeight="1">
      <c r="C36" s="78"/>
      <c r="D36" s="78"/>
      <c r="E36" s="74"/>
      <c r="F36" s="79"/>
      <c r="G36" s="79"/>
      <c r="H36" s="20"/>
    </row>
    <row r="37" spans="2:8" s="80" customFormat="1" ht="14.25" customHeight="1">
      <c r="C37" s="78"/>
      <c r="D37" s="78"/>
      <c r="E37" s="74"/>
      <c r="F37" s="79"/>
      <c r="G37" s="79"/>
      <c r="H37" s="20"/>
    </row>
    <row r="38" spans="2:8" s="80" customFormat="1" ht="14.25" customHeight="1">
      <c r="C38" s="78"/>
      <c r="D38" s="78"/>
      <c r="E38" s="74"/>
      <c r="F38" s="79"/>
      <c r="G38" s="79"/>
      <c r="H38" s="20"/>
    </row>
    <row r="39" spans="2:8" s="80" customFormat="1" ht="14.25" customHeight="1">
      <c r="C39" s="78"/>
      <c r="D39" s="78"/>
      <c r="E39" s="74"/>
      <c r="F39" s="79"/>
      <c r="G39" s="79"/>
      <c r="H39" s="20"/>
    </row>
    <row r="40" spans="2:8" s="80" customFormat="1" ht="14.25" customHeight="1">
      <c r="C40" s="78"/>
      <c r="D40" s="78" t="s">
        <v>413</v>
      </c>
      <c r="E40" s="74"/>
      <c r="F40" s="79"/>
      <c r="G40" s="79"/>
      <c r="H40" s="20"/>
    </row>
    <row r="41" spans="2:8" s="80" customFormat="1" ht="14.25" customHeight="1">
      <c r="C41" s="78"/>
      <c r="D41" s="78" t="s">
        <v>414</v>
      </c>
      <c r="E41" s="74"/>
      <c r="F41" s="79"/>
      <c r="G41" s="79"/>
      <c r="H41" s="20"/>
    </row>
    <row r="42" spans="2:8" s="80" customFormat="1" ht="14.25" customHeight="1">
      <c r="C42" s="78"/>
      <c r="D42" s="78" t="s">
        <v>415</v>
      </c>
      <c r="E42" s="74"/>
      <c r="F42" s="79"/>
      <c r="G42" s="79"/>
      <c r="H42" s="20"/>
    </row>
    <row r="43" spans="2:8" s="80" customFormat="1" ht="14.25" customHeight="1">
      <c r="C43" s="78"/>
      <c r="D43" s="78"/>
      <c r="E43" s="74"/>
      <c r="F43" s="79"/>
      <c r="G43" s="79"/>
      <c r="H43" s="20"/>
    </row>
    <row r="44" spans="2:8" s="80" customFormat="1" ht="14.25" customHeight="1">
      <c r="C44" s="78"/>
      <c r="D44" s="78"/>
      <c r="E44" s="74"/>
      <c r="F44" s="79"/>
      <c r="G44" s="79"/>
      <c r="H44" s="20"/>
    </row>
    <row r="45" spans="2:8" s="80" customFormat="1" ht="14.25" customHeight="1">
      <c r="C45" s="78"/>
      <c r="D45" s="78"/>
      <c r="E45" s="74"/>
      <c r="F45" s="79"/>
      <c r="G45" s="79"/>
      <c r="H45" s="20"/>
    </row>
    <row r="46" spans="2:8" s="80" customFormat="1" ht="14.25" customHeight="1">
      <c r="C46" s="78"/>
      <c r="D46" s="78"/>
      <c r="E46" s="74"/>
      <c r="F46" s="79"/>
      <c r="G46" s="79"/>
      <c r="H46" s="20"/>
    </row>
    <row r="47" spans="2:8" s="80" customFormat="1" ht="14.25" customHeight="1">
      <c r="C47" s="78"/>
      <c r="D47" s="29" t="s">
        <v>505</v>
      </c>
      <c r="E47" s="74"/>
      <c r="F47" s="79"/>
      <c r="G47" s="79"/>
      <c r="H47" s="20"/>
    </row>
    <row r="48" spans="2:8" s="75" customFormat="1" ht="14.25" customHeight="1">
      <c r="C48" s="81"/>
      <c r="D48" s="81"/>
      <c r="E48" s="77"/>
      <c r="F48" s="82"/>
      <c r="G48" s="83"/>
      <c r="H48" s="76"/>
    </row>
    <row r="49" spans="3:8" s="75" customFormat="1">
      <c r="C49" s="81"/>
      <c r="D49" s="81"/>
      <c r="E49" s="77"/>
      <c r="F49" s="82"/>
      <c r="G49" s="83"/>
      <c r="H49" s="76"/>
    </row>
    <row r="50" spans="3:8" s="75" customFormat="1">
      <c r="C50" s="81"/>
      <c r="D50" s="81"/>
      <c r="E50" s="77"/>
      <c r="F50" s="82"/>
      <c r="G50" s="83"/>
      <c r="H50" s="76"/>
    </row>
    <row r="51" spans="3:8" s="75" customFormat="1">
      <c r="C51" s="81"/>
      <c r="D51" s="81"/>
      <c r="E51" s="77"/>
      <c r="F51" s="82"/>
      <c r="G51" s="83"/>
      <c r="H51" s="76"/>
    </row>
    <row r="52" spans="3:8" s="75" customFormat="1">
      <c r="C52" s="81"/>
      <c r="D52" s="81"/>
      <c r="E52" s="77"/>
      <c r="F52" s="82"/>
      <c r="G52" s="83"/>
      <c r="H52" s="76"/>
    </row>
    <row r="53" spans="3:8" s="75" customFormat="1">
      <c r="C53" s="81"/>
      <c r="D53" s="81"/>
      <c r="E53" s="77"/>
      <c r="F53" s="82"/>
      <c r="G53" s="83"/>
      <c r="H53" s="76"/>
    </row>
    <row r="54" spans="3:8" s="75" customFormat="1">
      <c r="C54" s="81"/>
      <c r="D54" s="81"/>
      <c r="E54" s="77"/>
      <c r="F54" s="82"/>
      <c r="G54" s="83"/>
      <c r="H54" s="76"/>
    </row>
    <row r="55" spans="3:8" s="75" customFormat="1">
      <c r="C55" s="81"/>
      <c r="D55" s="81"/>
      <c r="E55" s="77"/>
      <c r="F55" s="82"/>
      <c r="G55" s="83"/>
      <c r="H55" s="76"/>
    </row>
    <row r="56" spans="3:8" s="75" customFormat="1">
      <c r="C56" s="81"/>
      <c r="D56" s="81"/>
      <c r="E56" s="77"/>
      <c r="F56" s="82"/>
      <c r="G56" s="83"/>
      <c r="H56" s="76"/>
    </row>
    <row r="57" spans="3:8" s="75" customFormat="1">
      <c r="C57" s="81"/>
      <c r="D57" s="81"/>
      <c r="E57" s="77"/>
      <c r="F57" s="82"/>
      <c r="G57" s="83"/>
      <c r="H57" s="76"/>
    </row>
    <row r="58" spans="3:8" s="75" customFormat="1">
      <c r="C58" s="81"/>
      <c r="D58" s="81"/>
      <c r="E58" s="77"/>
      <c r="F58" s="82"/>
      <c r="G58" s="83"/>
      <c r="H58" s="76"/>
    </row>
    <row r="59" spans="3:8" s="75" customFormat="1">
      <c r="C59" s="81"/>
      <c r="D59" s="81"/>
      <c r="E59" s="77"/>
      <c r="F59" s="82"/>
      <c r="G59" s="83"/>
      <c r="H59" s="76"/>
    </row>
    <row r="60" spans="3:8" s="75" customFormat="1">
      <c r="C60" s="81"/>
      <c r="D60" s="81"/>
      <c r="E60" s="77"/>
      <c r="F60" s="82"/>
      <c r="G60" s="83"/>
      <c r="H60" s="76"/>
    </row>
    <row r="61" spans="3:8" s="75" customFormat="1">
      <c r="C61" s="81"/>
      <c r="D61" s="81"/>
      <c r="E61" s="77"/>
      <c r="F61" s="82"/>
      <c r="G61" s="83"/>
      <c r="H61" s="76"/>
    </row>
    <row r="62" spans="3:8" s="75" customFormat="1">
      <c r="C62" s="81"/>
      <c r="D62" s="81"/>
      <c r="E62" s="77"/>
      <c r="F62" s="82"/>
      <c r="G62" s="83"/>
      <c r="H62" s="76"/>
    </row>
    <row r="63" spans="3:8" s="75" customFormat="1">
      <c r="C63" s="81"/>
      <c r="D63" s="81"/>
      <c r="E63" s="77"/>
      <c r="F63" s="82"/>
      <c r="G63" s="83"/>
      <c r="H63" s="76"/>
    </row>
    <row r="64" spans="3:8" s="75" customFormat="1">
      <c r="C64" s="81"/>
      <c r="D64" s="81"/>
      <c r="E64" s="77"/>
      <c r="F64" s="82"/>
      <c r="G64" s="83"/>
      <c r="H64" s="76"/>
    </row>
    <row r="65" spans="3:8" s="75" customFormat="1">
      <c r="C65" s="81"/>
      <c r="D65" s="81"/>
      <c r="E65" s="77"/>
      <c r="F65" s="82"/>
      <c r="G65" s="83"/>
      <c r="H65" s="76"/>
    </row>
    <row r="66" spans="3:8" s="75" customFormat="1">
      <c r="C66" s="81"/>
      <c r="D66" s="81"/>
      <c r="E66" s="77"/>
      <c r="F66" s="82"/>
      <c r="G66" s="83"/>
      <c r="H66" s="76"/>
    </row>
    <row r="67" spans="3:8" s="75" customFormat="1">
      <c r="C67" s="81"/>
      <c r="D67" s="81"/>
      <c r="E67" s="77"/>
      <c r="F67" s="82"/>
      <c r="G67" s="83"/>
      <c r="H67" s="76"/>
    </row>
    <row r="68" spans="3:8" s="75" customFormat="1">
      <c r="C68" s="81"/>
      <c r="D68" s="81"/>
      <c r="E68" s="77"/>
      <c r="F68" s="82"/>
      <c r="G68" s="83"/>
      <c r="H68" s="76"/>
    </row>
    <row r="69" spans="3:8" s="75" customFormat="1">
      <c r="C69" s="81"/>
      <c r="D69" s="81"/>
      <c r="E69" s="77"/>
      <c r="F69" s="82"/>
      <c r="G69" s="83"/>
      <c r="H69" s="76"/>
    </row>
    <row r="70" spans="3:8" s="75" customFormat="1">
      <c r="C70" s="81"/>
      <c r="D70" s="81"/>
      <c r="E70" s="77"/>
      <c r="F70" s="82"/>
      <c r="G70" s="83"/>
      <c r="H70" s="76"/>
    </row>
    <row r="71" spans="3:8" s="75" customFormat="1">
      <c r="C71" s="81"/>
      <c r="D71" s="81"/>
      <c r="E71" s="77"/>
      <c r="F71" s="82"/>
      <c r="G71" s="83"/>
      <c r="H71" s="76"/>
    </row>
    <row r="72" spans="3:8" s="75" customFormat="1">
      <c r="C72" s="81"/>
      <c r="D72" s="81"/>
      <c r="E72" s="77"/>
      <c r="F72" s="82"/>
      <c r="G72" s="83"/>
      <c r="H72" s="76"/>
    </row>
    <row r="73" spans="3:8" s="75" customFormat="1">
      <c r="C73" s="81"/>
      <c r="D73" s="81"/>
      <c r="E73" s="77"/>
      <c r="F73" s="82"/>
      <c r="G73" s="83"/>
      <c r="H73" s="76"/>
    </row>
    <row r="74" spans="3:8" s="75" customFormat="1">
      <c r="C74" s="81"/>
      <c r="D74" s="81"/>
      <c r="E74" s="77"/>
      <c r="F74" s="82"/>
      <c r="G74" s="83"/>
      <c r="H74" s="76"/>
    </row>
    <row r="75" spans="3:8" s="75" customFormat="1">
      <c r="C75" s="81"/>
      <c r="D75" s="81"/>
      <c r="E75" s="77"/>
      <c r="F75" s="82"/>
      <c r="G75" s="83"/>
      <c r="H75" s="76"/>
    </row>
    <row r="76" spans="3:8" s="75" customFormat="1">
      <c r="C76" s="81"/>
      <c r="D76" s="81"/>
      <c r="E76" s="77"/>
      <c r="F76" s="82"/>
      <c r="G76" s="83"/>
      <c r="H76" s="76"/>
    </row>
    <row r="77" spans="3:8" s="75" customFormat="1">
      <c r="C77" s="81"/>
      <c r="D77" s="81"/>
      <c r="E77" s="77"/>
      <c r="F77" s="82"/>
      <c r="G77" s="83"/>
      <c r="H77" s="76"/>
    </row>
    <row r="78" spans="3:8" s="75" customFormat="1">
      <c r="C78" s="81"/>
      <c r="D78" s="81"/>
      <c r="E78" s="77"/>
      <c r="F78" s="82"/>
      <c r="G78" s="83"/>
      <c r="H78" s="76"/>
    </row>
    <row r="79" spans="3:8" s="75" customFormat="1">
      <c r="C79" s="81"/>
      <c r="D79" s="81"/>
      <c r="E79" s="77"/>
      <c r="F79" s="82"/>
      <c r="G79" s="83"/>
      <c r="H79" s="76"/>
    </row>
    <row r="80" spans="3:8" s="75" customFormat="1">
      <c r="C80" s="81"/>
      <c r="D80" s="81"/>
      <c r="E80" s="77"/>
      <c r="F80" s="82"/>
      <c r="G80" s="83"/>
      <c r="H80" s="76"/>
    </row>
    <row r="81" spans="3:8" s="75" customFormat="1">
      <c r="C81" s="81"/>
      <c r="D81" s="81"/>
      <c r="E81" s="77"/>
      <c r="F81" s="82"/>
      <c r="G81" s="83"/>
      <c r="H81" s="76"/>
    </row>
    <row r="82" spans="3:8" s="75" customFormat="1">
      <c r="C82" s="81"/>
      <c r="D82" s="81"/>
      <c r="E82" s="77"/>
      <c r="F82" s="82"/>
      <c r="G82" s="83"/>
      <c r="H82" s="76"/>
    </row>
    <row r="83" spans="3:8" s="75" customFormat="1">
      <c r="C83" s="81"/>
      <c r="D83" s="81"/>
      <c r="E83" s="77"/>
      <c r="F83" s="82"/>
      <c r="G83" s="83"/>
      <c r="H83" s="76"/>
    </row>
    <row r="84" spans="3:8" s="75" customFormat="1">
      <c r="C84" s="81"/>
      <c r="D84" s="81"/>
      <c r="E84" s="77"/>
      <c r="F84" s="82"/>
      <c r="G84" s="83"/>
      <c r="H84" s="76"/>
    </row>
    <row r="85" spans="3:8" s="75" customFormat="1">
      <c r="C85" s="81"/>
      <c r="D85" s="81"/>
      <c r="E85" s="77"/>
      <c r="F85" s="82"/>
      <c r="G85" s="83"/>
      <c r="H85" s="76"/>
    </row>
    <row r="86" spans="3:8" s="75" customFormat="1">
      <c r="C86" s="81"/>
      <c r="D86" s="81"/>
      <c r="E86" s="77"/>
      <c r="F86" s="82"/>
      <c r="G86" s="83"/>
      <c r="H86" s="76"/>
    </row>
    <row r="87" spans="3:8" s="75" customFormat="1">
      <c r="C87" s="81"/>
      <c r="D87" s="81"/>
      <c r="E87" s="77"/>
      <c r="F87" s="82"/>
      <c r="G87" s="83"/>
      <c r="H87" s="76"/>
    </row>
    <row r="88" spans="3:8" s="75" customFormat="1">
      <c r="C88" s="81"/>
      <c r="D88" s="81"/>
      <c r="E88" s="77"/>
      <c r="F88" s="82"/>
      <c r="G88" s="83"/>
      <c r="H88" s="76"/>
    </row>
    <row r="89" spans="3:8" s="75" customFormat="1">
      <c r="C89" s="81"/>
      <c r="D89" s="81"/>
      <c r="E89" s="77"/>
      <c r="F89" s="82"/>
      <c r="G89" s="83"/>
      <c r="H89" s="76"/>
    </row>
    <row r="90" spans="3:8" s="75" customFormat="1">
      <c r="C90" s="81"/>
      <c r="D90" s="81"/>
      <c r="E90" s="77"/>
      <c r="F90" s="82"/>
      <c r="G90" s="83"/>
      <c r="H90" s="76"/>
    </row>
    <row r="91" spans="3:8" s="75" customFormat="1">
      <c r="C91" s="81"/>
      <c r="D91" s="81"/>
      <c r="E91" s="77"/>
      <c r="F91" s="82"/>
      <c r="G91" s="83"/>
      <c r="H91" s="76"/>
    </row>
    <row r="92" spans="3:8" s="75" customFormat="1">
      <c r="C92" s="81"/>
      <c r="D92" s="81"/>
      <c r="E92" s="77"/>
      <c r="F92" s="82"/>
      <c r="G92" s="83"/>
      <c r="H92" s="76"/>
    </row>
    <row r="93" spans="3:8" s="75" customFormat="1">
      <c r="C93" s="81"/>
      <c r="D93" s="81"/>
      <c r="E93" s="77"/>
      <c r="F93" s="82"/>
      <c r="G93" s="83"/>
      <c r="H93" s="76"/>
    </row>
    <row r="94" spans="3:8" s="75" customFormat="1">
      <c r="C94" s="81"/>
      <c r="D94" s="81"/>
      <c r="E94" s="77"/>
      <c r="F94" s="82"/>
      <c r="G94" s="83"/>
      <c r="H94" s="76"/>
    </row>
    <row r="95" spans="3:8" s="75" customFormat="1">
      <c r="C95" s="81"/>
      <c r="D95" s="81"/>
      <c r="E95" s="77"/>
      <c r="F95" s="82"/>
      <c r="G95" s="83"/>
      <c r="H95" s="76"/>
    </row>
    <row r="96" spans="3:8" s="75" customFormat="1">
      <c r="C96" s="81"/>
      <c r="D96" s="81"/>
      <c r="E96" s="77"/>
      <c r="F96" s="82"/>
      <c r="G96" s="83"/>
      <c r="H96" s="76"/>
    </row>
    <row r="97" spans="3:8" s="75" customFormat="1">
      <c r="C97" s="81"/>
      <c r="D97" s="81"/>
      <c r="E97" s="77"/>
      <c r="F97" s="82"/>
      <c r="G97" s="83"/>
      <c r="H97" s="76"/>
    </row>
    <row r="98" spans="3:8" s="75" customFormat="1">
      <c r="C98" s="81"/>
      <c r="D98" s="81"/>
      <c r="E98" s="77"/>
      <c r="F98" s="82"/>
      <c r="G98" s="83"/>
      <c r="H98" s="76"/>
    </row>
    <row r="99" spans="3:8" s="75" customFormat="1">
      <c r="C99" s="81"/>
      <c r="D99" s="81"/>
      <c r="E99" s="77"/>
      <c r="F99" s="82"/>
      <c r="G99" s="83"/>
      <c r="H99" s="76"/>
    </row>
    <row r="100" spans="3:8" s="75" customFormat="1">
      <c r="C100" s="81"/>
      <c r="D100" s="81"/>
      <c r="E100" s="77"/>
      <c r="F100" s="82"/>
      <c r="G100" s="83"/>
      <c r="H100" s="76"/>
    </row>
    <row r="101" spans="3:8" s="75" customFormat="1">
      <c r="C101" s="81"/>
      <c r="D101" s="81"/>
      <c r="E101" s="77"/>
      <c r="F101" s="82"/>
      <c r="G101" s="83"/>
      <c r="H101" s="76"/>
    </row>
    <row r="102" spans="3:8" s="75" customFormat="1">
      <c r="C102" s="81"/>
      <c r="D102" s="81"/>
      <c r="E102" s="77"/>
      <c r="F102" s="82"/>
      <c r="G102" s="83"/>
      <c r="H102" s="76"/>
    </row>
    <row r="103" spans="3:8" s="75" customFormat="1">
      <c r="C103" s="81"/>
      <c r="D103" s="81"/>
      <c r="E103" s="77"/>
      <c r="F103" s="82"/>
      <c r="G103" s="83"/>
      <c r="H103" s="76"/>
    </row>
    <row r="104" spans="3:8" s="75" customFormat="1">
      <c r="C104" s="81"/>
      <c r="D104" s="81"/>
      <c r="E104" s="77"/>
      <c r="F104" s="82"/>
      <c r="G104" s="83"/>
      <c r="H104" s="76"/>
    </row>
    <row r="105" spans="3:8" s="75" customFormat="1">
      <c r="C105" s="81"/>
      <c r="D105" s="81"/>
      <c r="E105" s="77"/>
      <c r="F105" s="82"/>
      <c r="G105" s="83"/>
      <c r="H105" s="76"/>
    </row>
    <row r="106" spans="3:8" s="75" customFormat="1">
      <c r="C106" s="81"/>
      <c r="D106" s="81"/>
      <c r="E106" s="77"/>
      <c r="F106" s="82"/>
      <c r="G106" s="83"/>
      <c r="H106" s="76"/>
    </row>
    <row r="107" spans="3:8" s="75" customFormat="1">
      <c r="C107" s="81"/>
      <c r="D107" s="81"/>
      <c r="E107" s="77"/>
      <c r="F107" s="82"/>
      <c r="G107" s="83"/>
      <c r="H107" s="76"/>
    </row>
    <row r="108" spans="3:8" s="75" customFormat="1">
      <c r="C108" s="81"/>
      <c r="D108" s="81"/>
      <c r="E108" s="77"/>
      <c r="F108" s="82"/>
      <c r="G108" s="83"/>
      <c r="H108" s="76"/>
    </row>
    <row r="109" spans="3:8" s="75" customFormat="1">
      <c r="C109" s="81"/>
      <c r="D109" s="81"/>
      <c r="E109" s="77"/>
      <c r="F109" s="82"/>
      <c r="G109" s="83"/>
      <c r="H109" s="76"/>
    </row>
    <row r="110" spans="3:8" s="75" customFormat="1">
      <c r="C110" s="81"/>
      <c r="D110" s="81"/>
      <c r="E110" s="77"/>
      <c r="F110" s="82"/>
      <c r="G110" s="83"/>
      <c r="H110" s="76"/>
    </row>
  </sheetData>
  <pageMargins left="0.7" right="0.7" top="0.75" bottom="0.75" header="0.3" footer="0.3"/>
  <pageSetup paperSize="5" orientation="portrait" r:id="rId1"/>
</worksheet>
</file>

<file path=xl/worksheets/sheet6.xml><?xml version="1.0" encoding="utf-8"?>
<worksheet xmlns="http://schemas.openxmlformats.org/spreadsheetml/2006/main" xmlns:r="http://schemas.openxmlformats.org/officeDocument/2006/relationships">
  <dimension ref="A1:D38"/>
  <sheetViews>
    <sheetView topLeftCell="A10" workbookViewId="0">
      <selection activeCell="A11" sqref="A11:D38"/>
    </sheetView>
  </sheetViews>
  <sheetFormatPr baseColWidth="10" defaultRowHeight="15"/>
  <cols>
    <col min="1" max="1" width="15.7109375" bestFit="1" customWidth="1"/>
    <col min="2" max="2" width="47.5703125" bestFit="1" customWidth="1"/>
  </cols>
  <sheetData>
    <row r="1" spans="1:4" ht="26.25">
      <c r="A1" s="297" t="s">
        <v>355</v>
      </c>
      <c r="B1" s="297"/>
    </row>
    <row r="2" spans="1:4" ht="26.25">
      <c r="A2" s="36" t="s">
        <v>356</v>
      </c>
      <c r="B2" s="37" t="s">
        <v>357</v>
      </c>
    </row>
    <row r="3" spans="1:4" s="1" customFormat="1" ht="26.25">
      <c r="A3" s="36" t="s">
        <v>363</v>
      </c>
      <c r="B3" s="37" t="s">
        <v>364</v>
      </c>
    </row>
    <row r="4" spans="1:4" ht="26.25">
      <c r="A4" s="36" t="s">
        <v>361</v>
      </c>
      <c r="B4" s="37" t="s">
        <v>362</v>
      </c>
    </row>
    <row r="5" spans="1:4" ht="26.25">
      <c r="A5" s="36" t="s">
        <v>358</v>
      </c>
      <c r="B5" s="37" t="s">
        <v>359</v>
      </c>
    </row>
    <row r="6" spans="1:4" ht="26.25">
      <c r="A6" s="297" t="s">
        <v>360</v>
      </c>
      <c r="B6" s="297"/>
    </row>
    <row r="7" spans="1:4" ht="26.25">
      <c r="A7" s="36" t="s">
        <v>365</v>
      </c>
      <c r="B7" s="38" t="s">
        <v>366</v>
      </c>
    </row>
    <row r="8" spans="1:4" ht="26.25">
      <c r="A8" s="36" t="s">
        <v>361</v>
      </c>
      <c r="B8" s="38" t="s">
        <v>367</v>
      </c>
    </row>
    <row r="11" spans="1:4" ht="22.5">
      <c r="A11" s="295" t="s">
        <v>585</v>
      </c>
      <c r="B11" s="295"/>
      <c r="C11" s="295"/>
      <c r="D11" s="295"/>
    </row>
    <row r="12" spans="1:4" ht="18">
      <c r="A12" s="296" t="s">
        <v>355</v>
      </c>
      <c r="B12" s="296"/>
      <c r="C12" s="296"/>
      <c r="D12" s="296"/>
    </row>
    <row r="13" spans="1:4" ht="18">
      <c r="A13" s="91" t="s">
        <v>586</v>
      </c>
      <c r="B13" s="292" t="s">
        <v>591</v>
      </c>
      <c r="C13" s="293"/>
      <c r="D13" s="294"/>
    </row>
    <row r="14" spans="1:4" ht="18">
      <c r="A14" s="91" t="s">
        <v>588</v>
      </c>
      <c r="B14" s="292" t="s">
        <v>587</v>
      </c>
      <c r="C14" s="293"/>
      <c r="D14" s="294"/>
    </row>
    <row r="15" spans="1:4" ht="18">
      <c r="A15" s="91" t="s">
        <v>589</v>
      </c>
      <c r="B15" s="292" t="s">
        <v>590</v>
      </c>
      <c r="C15" s="293"/>
      <c r="D15" s="294"/>
    </row>
    <row r="16" spans="1:4" ht="18">
      <c r="A16" s="91" t="s">
        <v>592</v>
      </c>
      <c r="B16" s="292" t="s">
        <v>595</v>
      </c>
      <c r="C16" s="293"/>
      <c r="D16" s="294"/>
    </row>
    <row r="17" spans="1:4" ht="22.5">
      <c r="A17" s="295" t="s">
        <v>593</v>
      </c>
      <c r="B17" s="295"/>
      <c r="C17" s="295"/>
      <c r="D17" s="295"/>
    </row>
    <row r="18" spans="1:4" ht="18">
      <c r="A18" s="296" t="s">
        <v>594</v>
      </c>
      <c r="B18" s="296"/>
      <c r="C18" s="296"/>
      <c r="D18" s="296"/>
    </row>
    <row r="19" spans="1:4" s="1" customFormat="1" ht="18">
      <c r="A19" s="91" t="s">
        <v>589</v>
      </c>
      <c r="B19" s="292" t="s">
        <v>751</v>
      </c>
      <c r="C19" s="293"/>
      <c r="D19" s="294"/>
    </row>
    <row r="20" spans="1:4" s="1" customFormat="1" ht="18">
      <c r="A20" s="91" t="s">
        <v>592</v>
      </c>
      <c r="B20" s="292" t="s">
        <v>752</v>
      </c>
      <c r="C20" s="293"/>
      <c r="D20" s="294"/>
    </row>
    <row r="21" spans="1:4" ht="18">
      <c r="A21" s="91" t="s">
        <v>754</v>
      </c>
      <c r="B21" s="292" t="s">
        <v>753</v>
      </c>
      <c r="C21" s="293"/>
      <c r="D21" s="294"/>
    </row>
    <row r="22" spans="1:4" ht="22.5">
      <c r="A22" s="295" t="s">
        <v>596</v>
      </c>
      <c r="B22" s="295"/>
      <c r="C22" s="295"/>
      <c r="D22" s="295"/>
    </row>
    <row r="23" spans="1:4" ht="18">
      <c r="A23" s="296" t="s">
        <v>597</v>
      </c>
      <c r="B23" s="296"/>
      <c r="C23" s="296"/>
      <c r="D23" s="296"/>
    </row>
    <row r="24" spans="1:4" s="1" customFormat="1" ht="18">
      <c r="A24" s="91" t="s">
        <v>586</v>
      </c>
      <c r="B24" s="292" t="s">
        <v>607</v>
      </c>
      <c r="C24" s="293"/>
      <c r="D24" s="294"/>
    </row>
    <row r="25" spans="1:4" s="1" customFormat="1" ht="18">
      <c r="A25" s="91" t="s">
        <v>586</v>
      </c>
      <c r="B25" s="292" t="s">
        <v>744</v>
      </c>
      <c r="C25" s="293"/>
      <c r="D25" s="294"/>
    </row>
    <row r="26" spans="1:4" ht="18">
      <c r="A26" s="91" t="s">
        <v>586</v>
      </c>
      <c r="B26" s="292" t="s">
        <v>745</v>
      </c>
      <c r="C26" s="293"/>
      <c r="D26" s="294"/>
    </row>
    <row r="27" spans="1:4" ht="22.5">
      <c r="A27" s="295" t="s">
        <v>747</v>
      </c>
      <c r="B27" s="295"/>
      <c r="C27" s="295"/>
      <c r="D27" s="295"/>
    </row>
    <row r="28" spans="1:4" ht="18">
      <c r="A28" s="296" t="s">
        <v>355</v>
      </c>
      <c r="B28" s="296"/>
      <c r="C28" s="296"/>
      <c r="D28" s="296"/>
    </row>
    <row r="29" spans="1:4" ht="18">
      <c r="A29" s="91" t="s">
        <v>599</v>
      </c>
      <c r="B29" s="292" t="s">
        <v>748</v>
      </c>
      <c r="C29" s="293"/>
      <c r="D29" s="294"/>
    </row>
    <row r="30" spans="1:4" ht="18">
      <c r="A30" s="91" t="s">
        <v>600</v>
      </c>
      <c r="B30" s="292" t="s">
        <v>601</v>
      </c>
      <c r="C30" s="293"/>
      <c r="D30" s="294"/>
    </row>
    <row r="31" spans="1:4" s="1" customFormat="1" ht="22.5">
      <c r="A31" s="295" t="s">
        <v>598</v>
      </c>
      <c r="B31" s="295"/>
      <c r="C31" s="295"/>
      <c r="D31" s="295"/>
    </row>
    <row r="32" spans="1:4" ht="18">
      <c r="A32" s="296" t="s">
        <v>602</v>
      </c>
      <c r="B32" s="296"/>
      <c r="C32" s="296"/>
      <c r="D32" s="296"/>
    </row>
    <row r="33" spans="1:4" ht="18">
      <c r="A33" s="91" t="s">
        <v>603</v>
      </c>
      <c r="B33" s="292" t="s">
        <v>604</v>
      </c>
      <c r="C33" s="293"/>
      <c r="D33" s="294"/>
    </row>
    <row r="34" spans="1:4" ht="18">
      <c r="A34" s="91" t="s">
        <v>600</v>
      </c>
      <c r="B34" s="292" t="s">
        <v>746</v>
      </c>
      <c r="C34" s="293"/>
      <c r="D34" s="294"/>
    </row>
    <row r="35" spans="1:4" s="1" customFormat="1" ht="18">
      <c r="A35" s="91" t="s">
        <v>599</v>
      </c>
      <c r="B35" s="292" t="s">
        <v>749</v>
      </c>
      <c r="C35" s="293"/>
      <c r="D35" s="294"/>
    </row>
    <row r="36" spans="1:4" ht="22.5">
      <c r="A36" s="295" t="s">
        <v>750</v>
      </c>
      <c r="B36" s="295"/>
      <c r="C36" s="295"/>
      <c r="D36" s="295"/>
    </row>
    <row r="37" spans="1:4" ht="18">
      <c r="A37" s="296" t="s">
        <v>355</v>
      </c>
      <c r="B37" s="296"/>
      <c r="C37" s="296"/>
      <c r="D37" s="296"/>
    </row>
    <row r="38" spans="1:4" ht="18">
      <c r="A38" s="91" t="s">
        <v>606</v>
      </c>
      <c r="B38" s="292" t="s">
        <v>605</v>
      </c>
      <c r="C38" s="293"/>
      <c r="D38" s="294"/>
    </row>
  </sheetData>
  <mergeCells count="30">
    <mergeCell ref="A1:B1"/>
    <mergeCell ref="A6:B6"/>
    <mergeCell ref="B24:D24"/>
    <mergeCell ref="A11:D11"/>
    <mergeCell ref="A12:D12"/>
    <mergeCell ref="A17:D17"/>
    <mergeCell ref="A18:D18"/>
    <mergeCell ref="A22:D22"/>
    <mergeCell ref="A23:D23"/>
    <mergeCell ref="B13:D13"/>
    <mergeCell ref="B15:D15"/>
    <mergeCell ref="B16:D16"/>
    <mergeCell ref="B14:D14"/>
    <mergeCell ref="B21:D21"/>
    <mergeCell ref="B38:D38"/>
    <mergeCell ref="A37:D37"/>
    <mergeCell ref="A36:D36"/>
    <mergeCell ref="A27:D27"/>
    <mergeCell ref="A28:D28"/>
    <mergeCell ref="B29:D29"/>
    <mergeCell ref="A32:D32"/>
    <mergeCell ref="B30:D30"/>
    <mergeCell ref="B33:D33"/>
    <mergeCell ref="B34:D34"/>
    <mergeCell ref="B25:D25"/>
    <mergeCell ref="B26:D26"/>
    <mergeCell ref="A31:D31"/>
    <mergeCell ref="B35:D35"/>
    <mergeCell ref="B19:D19"/>
    <mergeCell ref="B20:D20"/>
  </mergeCells>
  <pageMargins left="0.7" right="0.7" top="0.75" bottom="0.75" header="0.3" footer="0.3"/>
  <pageSetup paperSize="5" orientation="portrait" r:id="rId1"/>
</worksheet>
</file>

<file path=xl/worksheets/sheet7.xml><?xml version="1.0" encoding="utf-8"?>
<worksheet xmlns="http://schemas.openxmlformats.org/spreadsheetml/2006/main" xmlns:r="http://schemas.openxmlformats.org/officeDocument/2006/relationships">
  <dimension ref="A1:G99"/>
  <sheetViews>
    <sheetView topLeftCell="A29" workbookViewId="0">
      <selection activeCell="E18" sqref="E18"/>
    </sheetView>
  </sheetViews>
  <sheetFormatPr baseColWidth="10" defaultRowHeight="15"/>
  <cols>
    <col min="1" max="1" width="20" style="39" customWidth="1"/>
    <col min="2" max="2" width="19.7109375" style="7" customWidth="1"/>
    <col min="3" max="3" width="20.85546875" style="7" customWidth="1"/>
    <col min="4" max="4" width="20.140625" style="7" customWidth="1"/>
    <col min="5" max="5" width="24.7109375" style="7" customWidth="1"/>
    <col min="6" max="6" width="21.42578125" style="7" customWidth="1"/>
    <col min="7" max="7" width="22.140625" style="7" customWidth="1"/>
  </cols>
  <sheetData>
    <row r="1" spans="1:7" ht="26.25" hidden="1">
      <c r="A1" s="298" t="s">
        <v>378</v>
      </c>
      <c r="B1" s="298"/>
      <c r="C1" s="298"/>
      <c r="D1" s="298"/>
      <c r="E1" s="298"/>
      <c r="F1" s="298"/>
      <c r="G1" s="298"/>
    </row>
    <row r="2" spans="1:7" ht="26.25" hidden="1">
      <c r="A2" s="40" t="s">
        <v>371</v>
      </c>
      <c r="B2" s="41" t="s">
        <v>372</v>
      </c>
      <c r="C2" s="41" t="s">
        <v>373</v>
      </c>
      <c r="D2" s="41" t="s">
        <v>374</v>
      </c>
      <c r="E2" s="41" t="s">
        <v>375</v>
      </c>
      <c r="F2" s="41" t="s">
        <v>376</v>
      </c>
      <c r="G2" s="41" t="s">
        <v>377</v>
      </c>
    </row>
    <row r="3" spans="1:7" ht="79.5" hidden="1" customHeight="1">
      <c r="A3" s="46"/>
      <c r="B3" s="47"/>
      <c r="C3" s="42">
        <v>1</v>
      </c>
      <c r="D3" s="42">
        <v>2</v>
      </c>
      <c r="E3" s="42">
        <v>3</v>
      </c>
      <c r="F3" s="42">
        <v>4</v>
      </c>
      <c r="G3" s="42">
        <v>5</v>
      </c>
    </row>
    <row r="4" spans="1:7" ht="77.25" hidden="1" customHeight="1">
      <c r="A4" s="43">
        <v>6</v>
      </c>
      <c r="B4" s="44">
        <v>7</v>
      </c>
      <c r="C4" s="54" t="s">
        <v>379</v>
      </c>
      <c r="D4" s="42">
        <v>9</v>
      </c>
      <c r="E4" s="42">
        <v>10</v>
      </c>
      <c r="F4" s="42">
        <v>11</v>
      </c>
      <c r="G4" s="42">
        <v>12</v>
      </c>
    </row>
    <row r="5" spans="1:7" ht="77.25" hidden="1" customHeight="1">
      <c r="A5" s="43">
        <v>13</v>
      </c>
      <c r="B5" s="44">
        <v>14</v>
      </c>
      <c r="C5" s="42">
        <v>15</v>
      </c>
      <c r="D5" s="42">
        <v>16</v>
      </c>
      <c r="E5" s="42">
        <v>17</v>
      </c>
      <c r="F5" s="42">
        <v>18</v>
      </c>
      <c r="G5" s="42">
        <v>19</v>
      </c>
    </row>
    <row r="6" spans="1:7" ht="77.25" hidden="1" customHeight="1">
      <c r="A6" s="43">
        <v>20</v>
      </c>
      <c r="B6" s="44">
        <v>21</v>
      </c>
      <c r="C6" s="55" t="s">
        <v>380</v>
      </c>
      <c r="D6" s="42">
        <v>23</v>
      </c>
      <c r="E6" s="42">
        <v>24</v>
      </c>
      <c r="F6" s="42">
        <v>25</v>
      </c>
      <c r="G6" s="42">
        <v>26</v>
      </c>
    </row>
    <row r="7" spans="1:7" ht="76.5" hidden="1" customHeight="1">
      <c r="A7" s="43">
        <v>27</v>
      </c>
      <c r="B7" s="44">
        <v>28</v>
      </c>
      <c r="C7" s="42" t="s">
        <v>381</v>
      </c>
      <c r="D7" s="42">
        <v>30</v>
      </c>
      <c r="E7" s="42" t="s">
        <v>382</v>
      </c>
      <c r="F7" s="45"/>
      <c r="G7" s="45"/>
    </row>
    <row r="8" spans="1:7" s="1" customFormat="1" ht="11.25" customHeight="1">
      <c r="A8" s="62"/>
      <c r="B8" s="62"/>
      <c r="C8" s="62"/>
      <c r="D8" s="62"/>
      <c r="E8" s="62"/>
      <c r="F8" s="62"/>
      <c r="G8" s="62"/>
    </row>
    <row r="9" spans="1:7" ht="26.25">
      <c r="A9" s="298" t="s">
        <v>411</v>
      </c>
      <c r="B9" s="298"/>
      <c r="C9" s="298"/>
      <c r="D9" s="298"/>
      <c r="E9" s="298"/>
      <c r="F9" s="298"/>
      <c r="G9" s="298"/>
    </row>
    <row r="10" spans="1:7" ht="26.25">
      <c r="A10" s="40" t="s">
        <v>371</v>
      </c>
      <c r="B10" s="41" t="s">
        <v>372</v>
      </c>
      <c r="C10" s="41" t="s">
        <v>373</v>
      </c>
      <c r="D10" s="41" t="s">
        <v>374</v>
      </c>
      <c r="E10" s="41" t="s">
        <v>375</v>
      </c>
      <c r="F10" s="41" t="s">
        <v>376</v>
      </c>
      <c r="G10" s="41" t="s">
        <v>377</v>
      </c>
    </row>
    <row r="11" spans="1:7" ht="77.25" customHeight="1">
      <c r="A11" s="58"/>
      <c r="B11" s="59"/>
      <c r="C11" s="60"/>
      <c r="D11" s="60"/>
      <c r="E11" s="60">
        <v>1</v>
      </c>
      <c r="F11" s="60">
        <v>2</v>
      </c>
      <c r="G11" s="60">
        <v>3</v>
      </c>
    </row>
    <row r="12" spans="1:7" ht="77.25" customHeight="1">
      <c r="A12" s="61">
        <v>4</v>
      </c>
      <c r="B12" s="89">
        <v>5</v>
      </c>
      <c r="C12" s="60">
        <v>6</v>
      </c>
      <c r="D12" s="60">
        <v>7</v>
      </c>
      <c r="E12" s="60">
        <v>8</v>
      </c>
      <c r="F12" s="60">
        <v>9</v>
      </c>
      <c r="G12" s="60">
        <v>10</v>
      </c>
    </row>
    <row r="13" spans="1:7" ht="77.25" customHeight="1">
      <c r="A13" s="61">
        <v>11</v>
      </c>
      <c r="B13" s="61">
        <v>12</v>
      </c>
      <c r="C13" s="89">
        <v>13</v>
      </c>
      <c r="D13" s="89">
        <v>14</v>
      </c>
      <c r="E13" s="89">
        <v>15</v>
      </c>
      <c r="F13" s="89">
        <v>16</v>
      </c>
      <c r="G13" s="89">
        <v>17</v>
      </c>
    </row>
    <row r="14" spans="1:7" ht="77.25" customHeight="1">
      <c r="A14" s="61">
        <v>18</v>
      </c>
      <c r="B14" s="90">
        <v>19</v>
      </c>
      <c r="C14" s="89">
        <v>20</v>
      </c>
      <c r="D14" s="90">
        <v>21</v>
      </c>
      <c r="E14" s="89">
        <v>22</v>
      </c>
      <c r="F14" s="90">
        <v>23</v>
      </c>
      <c r="G14" s="89">
        <v>24</v>
      </c>
    </row>
    <row r="15" spans="1:7" ht="77.25" customHeight="1">
      <c r="A15" s="61">
        <v>25</v>
      </c>
      <c r="B15" s="90">
        <v>26</v>
      </c>
      <c r="C15" s="60">
        <v>27</v>
      </c>
      <c r="D15" s="90">
        <v>28</v>
      </c>
      <c r="E15" s="60">
        <v>29</v>
      </c>
      <c r="F15" s="90">
        <v>30</v>
      </c>
      <c r="G15" s="60">
        <v>31</v>
      </c>
    </row>
    <row r="16" spans="1:7" ht="26.25">
      <c r="A16" s="298" t="s">
        <v>554</v>
      </c>
      <c r="B16" s="298"/>
      <c r="C16" s="298"/>
      <c r="D16" s="298"/>
      <c r="E16" s="298"/>
      <c r="F16" s="298"/>
      <c r="G16" s="298"/>
    </row>
    <row r="17" spans="1:7" ht="26.25">
      <c r="A17" s="40" t="s">
        <v>371</v>
      </c>
      <c r="B17" s="41" t="s">
        <v>372</v>
      </c>
      <c r="C17" s="41" t="s">
        <v>373</v>
      </c>
      <c r="D17" s="41" t="s">
        <v>1380</v>
      </c>
      <c r="E17" s="41" t="s">
        <v>375</v>
      </c>
      <c r="F17" s="41" t="s">
        <v>376</v>
      </c>
      <c r="G17" s="41" t="s">
        <v>1381</v>
      </c>
    </row>
    <row r="18" spans="1:7" ht="109.5" customHeight="1">
      <c r="A18" s="61">
        <v>1</v>
      </c>
      <c r="B18" s="216">
        <v>2</v>
      </c>
      <c r="C18" s="60">
        <v>3</v>
      </c>
      <c r="D18" s="60" t="s">
        <v>1382</v>
      </c>
      <c r="E18" s="60">
        <v>5</v>
      </c>
      <c r="F18" s="216">
        <v>6</v>
      </c>
      <c r="G18" s="60">
        <v>7</v>
      </c>
    </row>
    <row r="19" spans="1:7" ht="109.5" customHeight="1">
      <c r="A19" s="61">
        <v>8</v>
      </c>
      <c r="B19" s="89">
        <v>9</v>
      </c>
      <c r="C19" s="60">
        <v>10</v>
      </c>
      <c r="D19" s="89">
        <v>11</v>
      </c>
      <c r="E19" s="60">
        <v>12</v>
      </c>
      <c r="F19" s="89">
        <v>13</v>
      </c>
      <c r="G19" s="60">
        <v>14</v>
      </c>
    </row>
    <row r="20" spans="1:7" ht="109.5" customHeight="1">
      <c r="A20" s="61">
        <v>15</v>
      </c>
      <c r="B20" s="89">
        <v>16</v>
      </c>
      <c r="C20" s="60">
        <v>17</v>
      </c>
      <c r="D20" s="89">
        <v>18</v>
      </c>
      <c r="E20" s="60">
        <v>19</v>
      </c>
      <c r="F20" s="89">
        <v>20</v>
      </c>
      <c r="G20" s="60">
        <v>21</v>
      </c>
    </row>
    <row r="21" spans="1:7" ht="109.5" customHeight="1">
      <c r="A21" s="61">
        <v>22</v>
      </c>
      <c r="B21" s="90">
        <v>23</v>
      </c>
      <c r="C21" s="60">
        <v>24</v>
      </c>
      <c r="D21" s="90">
        <v>25</v>
      </c>
      <c r="E21" s="60">
        <v>26</v>
      </c>
      <c r="F21" s="90">
        <v>27</v>
      </c>
      <c r="G21" s="60">
        <v>28</v>
      </c>
    </row>
    <row r="22" spans="1:7" ht="26.25">
      <c r="A22" s="298" t="s">
        <v>412</v>
      </c>
      <c r="B22" s="298"/>
      <c r="C22" s="298"/>
      <c r="D22" s="298"/>
      <c r="E22" s="298"/>
      <c r="F22" s="298"/>
      <c r="G22" s="298"/>
    </row>
    <row r="23" spans="1:7" ht="26.25">
      <c r="A23" s="40" t="s">
        <v>371</v>
      </c>
      <c r="B23" s="41" t="s">
        <v>372</v>
      </c>
      <c r="C23" s="41" t="s">
        <v>373</v>
      </c>
      <c r="D23" s="41" t="s">
        <v>1380</v>
      </c>
      <c r="E23" s="41" t="s">
        <v>375</v>
      </c>
      <c r="F23" s="41" t="s">
        <v>376</v>
      </c>
      <c r="G23" s="41" t="s">
        <v>1381</v>
      </c>
    </row>
    <row r="24" spans="1:7" ht="109.5" customHeight="1">
      <c r="A24" s="61">
        <v>1</v>
      </c>
      <c r="B24" s="216">
        <v>2</v>
      </c>
      <c r="C24" s="60">
        <v>3</v>
      </c>
      <c r="D24" s="216">
        <v>4</v>
      </c>
      <c r="E24" s="60">
        <v>5</v>
      </c>
      <c r="F24" s="216">
        <v>6</v>
      </c>
      <c r="G24" s="60">
        <v>7</v>
      </c>
    </row>
    <row r="25" spans="1:7" ht="109.5" customHeight="1">
      <c r="A25" s="61">
        <v>8</v>
      </c>
      <c r="B25" s="89">
        <v>9</v>
      </c>
      <c r="C25" s="60">
        <v>10</v>
      </c>
      <c r="D25" s="89">
        <v>11</v>
      </c>
      <c r="E25" s="60">
        <v>12</v>
      </c>
      <c r="F25" s="89">
        <v>13</v>
      </c>
      <c r="G25" s="60">
        <v>14</v>
      </c>
    </row>
    <row r="26" spans="1:7" ht="109.5" customHeight="1">
      <c r="A26" s="61">
        <v>15</v>
      </c>
      <c r="B26" s="89">
        <v>16</v>
      </c>
      <c r="C26" s="60">
        <v>17</v>
      </c>
      <c r="D26" s="89">
        <v>18</v>
      </c>
      <c r="E26" s="60">
        <v>19</v>
      </c>
      <c r="F26" s="89">
        <v>20</v>
      </c>
      <c r="G26" s="60">
        <v>21</v>
      </c>
    </row>
    <row r="27" spans="1:7" ht="109.5" customHeight="1">
      <c r="A27" s="61">
        <v>22</v>
      </c>
      <c r="B27" s="61">
        <v>23</v>
      </c>
      <c r="C27" s="60">
        <v>24</v>
      </c>
      <c r="D27" s="60">
        <v>25</v>
      </c>
      <c r="E27" s="60">
        <v>26</v>
      </c>
      <c r="F27" s="60">
        <v>27</v>
      </c>
      <c r="G27" s="60">
        <v>28</v>
      </c>
    </row>
    <row r="28" spans="1:7" ht="109.5" customHeight="1">
      <c r="A28" s="61">
        <v>29</v>
      </c>
      <c r="B28" s="90">
        <v>30</v>
      </c>
      <c r="C28" s="60">
        <v>31</v>
      </c>
      <c r="D28" s="60"/>
      <c r="E28" s="60"/>
      <c r="F28" s="60"/>
      <c r="G28" s="60"/>
    </row>
    <row r="29" spans="1:7" ht="26.25">
      <c r="A29" s="298" t="s">
        <v>611</v>
      </c>
      <c r="B29" s="298"/>
      <c r="C29" s="298"/>
      <c r="D29" s="298"/>
      <c r="E29" s="298"/>
      <c r="F29" s="298"/>
      <c r="G29" s="298"/>
    </row>
    <row r="30" spans="1:7" ht="26.25">
      <c r="A30" s="40" t="s">
        <v>371</v>
      </c>
      <c r="B30" s="41" t="s">
        <v>372</v>
      </c>
      <c r="C30" s="41" t="s">
        <v>373</v>
      </c>
      <c r="D30" s="41" t="s">
        <v>1380</v>
      </c>
      <c r="E30" s="41" t="s">
        <v>375</v>
      </c>
      <c r="F30" s="41" t="s">
        <v>376</v>
      </c>
      <c r="G30" s="41" t="s">
        <v>1381</v>
      </c>
    </row>
    <row r="31" spans="1:7" ht="99.75" customHeight="1">
      <c r="A31" s="58"/>
      <c r="B31" s="59"/>
      <c r="C31" s="60"/>
      <c r="D31" s="60">
        <v>1</v>
      </c>
      <c r="E31" s="93">
        <v>2</v>
      </c>
      <c r="F31" s="93">
        <v>3</v>
      </c>
      <c r="G31" s="60">
        <v>4</v>
      </c>
    </row>
    <row r="32" spans="1:7" ht="99.75" customHeight="1">
      <c r="A32" s="61">
        <v>5</v>
      </c>
      <c r="B32" s="89">
        <v>6</v>
      </c>
      <c r="C32" s="60">
        <v>7</v>
      </c>
      <c r="D32" s="89">
        <v>8</v>
      </c>
      <c r="E32" s="60">
        <v>9</v>
      </c>
      <c r="F32" s="89">
        <v>10</v>
      </c>
      <c r="G32" s="60">
        <v>11</v>
      </c>
    </row>
    <row r="33" spans="1:7" ht="99.75" customHeight="1">
      <c r="A33" s="61">
        <v>12</v>
      </c>
      <c r="B33" s="89">
        <v>13</v>
      </c>
      <c r="C33" s="60">
        <v>14</v>
      </c>
      <c r="D33" s="89">
        <v>15</v>
      </c>
      <c r="E33" s="60">
        <v>16</v>
      </c>
      <c r="F33" s="89">
        <v>17</v>
      </c>
      <c r="G33" s="60">
        <v>18</v>
      </c>
    </row>
    <row r="34" spans="1:7" ht="99.75" customHeight="1">
      <c r="A34" s="61">
        <v>19</v>
      </c>
      <c r="B34" s="90">
        <v>20</v>
      </c>
      <c r="C34" s="60">
        <v>21</v>
      </c>
      <c r="D34" s="90">
        <v>22</v>
      </c>
      <c r="E34" s="60">
        <v>23</v>
      </c>
      <c r="F34" s="90">
        <v>24</v>
      </c>
      <c r="G34" s="60">
        <v>25</v>
      </c>
    </row>
    <row r="35" spans="1:7" ht="99.75" customHeight="1">
      <c r="A35" s="61">
        <v>26</v>
      </c>
      <c r="B35" s="90">
        <v>27</v>
      </c>
      <c r="C35" s="60">
        <v>28</v>
      </c>
      <c r="D35" s="90">
        <v>29</v>
      </c>
      <c r="E35" s="60">
        <v>30</v>
      </c>
      <c r="F35" s="90"/>
      <c r="G35" s="60"/>
    </row>
    <row r="36" spans="1:7" ht="26.25">
      <c r="A36" s="298" t="s">
        <v>612</v>
      </c>
      <c r="B36" s="298"/>
      <c r="C36" s="298"/>
      <c r="D36" s="298"/>
      <c r="E36" s="298"/>
      <c r="F36" s="298"/>
      <c r="G36" s="298"/>
    </row>
    <row r="37" spans="1:7" ht="26.25">
      <c r="A37" s="40" t="s">
        <v>371</v>
      </c>
      <c r="B37" s="41" t="s">
        <v>372</v>
      </c>
      <c r="C37" s="41" t="s">
        <v>373</v>
      </c>
      <c r="D37" s="41" t="s">
        <v>1380</v>
      </c>
      <c r="E37" s="41" t="s">
        <v>375</v>
      </c>
      <c r="F37" s="41" t="s">
        <v>376</v>
      </c>
      <c r="G37" s="41" t="s">
        <v>1381</v>
      </c>
    </row>
    <row r="38" spans="1:7" ht="15.75">
      <c r="A38" s="58"/>
      <c r="B38" s="59"/>
      <c r="C38" s="60"/>
      <c r="D38" s="60"/>
      <c r="E38" s="60"/>
      <c r="F38" s="60"/>
      <c r="G38" s="60"/>
    </row>
    <row r="39" spans="1:7" ht="15.75">
      <c r="A39" s="61"/>
      <c r="B39" s="89"/>
      <c r="C39" s="60"/>
      <c r="D39" s="60"/>
      <c r="E39" s="60"/>
      <c r="F39" s="60"/>
      <c r="G39" s="60"/>
    </row>
    <row r="40" spans="1:7" ht="15.75">
      <c r="A40" s="61"/>
      <c r="B40" s="89"/>
      <c r="C40" s="60"/>
      <c r="D40" s="60"/>
      <c r="E40" s="60"/>
      <c r="F40" s="60"/>
      <c r="G40" s="60"/>
    </row>
    <row r="41" spans="1:7" ht="15.75">
      <c r="A41" s="61"/>
      <c r="B41" s="90"/>
      <c r="C41" s="60"/>
      <c r="D41" s="60"/>
      <c r="E41" s="60"/>
      <c r="F41" s="60"/>
      <c r="G41" s="60"/>
    </row>
    <row r="42" spans="1:7" ht="15.75">
      <c r="A42" s="61"/>
      <c r="B42" s="90"/>
      <c r="C42" s="60"/>
      <c r="D42" s="60"/>
      <c r="E42" s="60"/>
      <c r="F42" s="60"/>
      <c r="G42" s="60"/>
    </row>
    <row r="43" spans="1:7" ht="15.75">
      <c r="A43" s="61"/>
      <c r="B43" s="90"/>
      <c r="C43" s="60"/>
      <c r="D43" s="60"/>
      <c r="E43" s="60"/>
      <c r="F43" s="60"/>
      <c r="G43" s="60"/>
    </row>
    <row r="44" spans="1:7" ht="26.25">
      <c r="A44" s="298" t="s">
        <v>613</v>
      </c>
      <c r="B44" s="298"/>
      <c r="C44" s="298"/>
      <c r="D44" s="298"/>
      <c r="E44" s="298"/>
      <c r="F44" s="298"/>
      <c r="G44" s="298"/>
    </row>
    <row r="45" spans="1:7" ht="26.25">
      <c r="A45" s="40" t="s">
        <v>371</v>
      </c>
      <c r="B45" s="41" t="s">
        <v>372</v>
      </c>
      <c r="C45" s="41" t="s">
        <v>373</v>
      </c>
      <c r="D45" s="41" t="s">
        <v>1380</v>
      </c>
      <c r="E45" s="41" t="s">
        <v>375</v>
      </c>
      <c r="F45" s="41" t="s">
        <v>376</v>
      </c>
      <c r="G45" s="41" t="s">
        <v>1381</v>
      </c>
    </row>
    <row r="46" spans="1:7" ht="15.75">
      <c r="A46" s="58"/>
      <c r="B46" s="59"/>
      <c r="C46" s="60"/>
      <c r="D46" s="60"/>
      <c r="E46" s="60"/>
      <c r="F46" s="60"/>
      <c r="G46" s="60"/>
    </row>
    <row r="47" spans="1:7" ht="15.75">
      <c r="A47" s="61"/>
      <c r="B47" s="89"/>
      <c r="C47" s="60"/>
      <c r="D47" s="60"/>
      <c r="E47" s="60"/>
      <c r="F47" s="60"/>
      <c r="G47" s="60"/>
    </row>
    <row r="48" spans="1:7" ht="15.75">
      <c r="A48" s="61"/>
      <c r="B48" s="89"/>
      <c r="C48" s="60"/>
      <c r="D48" s="60"/>
      <c r="E48" s="60"/>
      <c r="F48" s="60"/>
      <c r="G48" s="60"/>
    </row>
    <row r="49" spans="1:7" ht="15.75">
      <c r="A49" s="61"/>
      <c r="B49" s="90"/>
      <c r="C49" s="60"/>
      <c r="D49" s="60"/>
      <c r="E49" s="60"/>
      <c r="F49" s="60"/>
      <c r="G49" s="60"/>
    </row>
    <row r="50" spans="1:7" ht="15.75">
      <c r="A50" s="61"/>
      <c r="B50" s="90"/>
      <c r="C50" s="60"/>
      <c r="D50" s="60"/>
      <c r="E50" s="60"/>
      <c r="F50" s="60"/>
      <c r="G50" s="60"/>
    </row>
    <row r="51" spans="1:7" ht="15.75">
      <c r="A51" s="61"/>
      <c r="B51" s="90"/>
      <c r="C51" s="60"/>
      <c r="D51" s="60"/>
      <c r="E51" s="60"/>
      <c r="F51" s="60"/>
      <c r="G51" s="60"/>
    </row>
    <row r="52" spans="1:7" ht="26.25">
      <c r="A52" s="298" t="s">
        <v>614</v>
      </c>
      <c r="B52" s="298"/>
      <c r="C52" s="298"/>
      <c r="D52" s="298"/>
      <c r="E52" s="298"/>
      <c r="F52" s="298"/>
      <c r="G52" s="298"/>
    </row>
    <row r="53" spans="1:7" ht="26.25">
      <c r="A53" s="40" t="s">
        <v>371</v>
      </c>
      <c r="B53" s="41" t="s">
        <v>372</v>
      </c>
      <c r="C53" s="41" t="s">
        <v>373</v>
      </c>
      <c r="D53" s="41" t="s">
        <v>1380</v>
      </c>
      <c r="E53" s="41" t="s">
        <v>375</v>
      </c>
      <c r="F53" s="41" t="s">
        <v>376</v>
      </c>
      <c r="G53" s="41" t="s">
        <v>1381</v>
      </c>
    </row>
    <row r="54" spans="1:7" ht="15.75">
      <c r="A54" s="58"/>
      <c r="B54" s="59"/>
      <c r="C54" s="60"/>
      <c r="D54" s="60"/>
      <c r="E54" s="60"/>
      <c r="F54" s="60"/>
      <c r="G54" s="60"/>
    </row>
    <row r="55" spans="1:7" ht="15.75">
      <c r="A55" s="61"/>
      <c r="B55" s="89"/>
      <c r="C55" s="60"/>
      <c r="D55" s="60"/>
      <c r="E55" s="60"/>
      <c r="F55" s="60"/>
      <c r="G55" s="60"/>
    </row>
    <row r="56" spans="1:7" ht="15.75">
      <c r="A56" s="61"/>
      <c r="B56" s="89"/>
      <c r="C56" s="60"/>
      <c r="D56" s="60"/>
      <c r="E56" s="60"/>
      <c r="F56" s="60"/>
      <c r="G56" s="60"/>
    </row>
    <row r="57" spans="1:7" ht="15.75">
      <c r="A57" s="61"/>
      <c r="B57" s="90"/>
      <c r="C57" s="60"/>
      <c r="D57" s="60"/>
      <c r="E57" s="60"/>
      <c r="F57" s="60"/>
      <c r="G57" s="60"/>
    </row>
    <row r="58" spans="1:7" ht="15.75">
      <c r="A58" s="61"/>
      <c r="B58" s="90"/>
      <c r="C58" s="60"/>
      <c r="D58" s="60"/>
      <c r="E58" s="60"/>
      <c r="F58" s="60"/>
      <c r="G58" s="60"/>
    </row>
    <row r="59" spans="1:7" ht="15.75">
      <c r="A59" s="61"/>
      <c r="B59" s="90"/>
      <c r="C59" s="60"/>
      <c r="D59" s="60"/>
      <c r="E59" s="60"/>
      <c r="F59" s="60"/>
      <c r="G59" s="60"/>
    </row>
    <row r="60" spans="1:7" ht="26.25">
      <c r="A60" s="298" t="s">
        <v>615</v>
      </c>
      <c r="B60" s="298"/>
      <c r="C60" s="298"/>
      <c r="D60" s="298"/>
      <c r="E60" s="298"/>
      <c r="F60" s="298"/>
      <c r="G60" s="298"/>
    </row>
    <row r="61" spans="1:7" ht="26.25">
      <c r="A61" s="40" t="s">
        <v>371</v>
      </c>
      <c r="B61" s="41" t="s">
        <v>372</v>
      </c>
      <c r="C61" s="41" t="s">
        <v>373</v>
      </c>
      <c r="D61" s="41" t="s">
        <v>1380</v>
      </c>
      <c r="E61" s="41" t="s">
        <v>375</v>
      </c>
      <c r="F61" s="41" t="s">
        <v>376</v>
      </c>
      <c r="G61" s="41" t="s">
        <v>1381</v>
      </c>
    </row>
    <row r="62" spans="1:7" ht="15.75">
      <c r="A62" s="58"/>
      <c r="B62" s="59"/>
      <c r="C62" s="60"/>
      <c r="D62" s="60"/>
      <c r="E62" s="60"/>
      <c r="F62" s="60"/>
      <c r="G62" s="60"/>
    </row>
    <row r="63" spans="1:7" ht="15.75">
      <c r="A63" s="61"/>
      <c r="B63" s="89"/>
      <c r="C63" s="60"/>
      <c r="D63" s="60"/>
      <c r="E63" s="60"/>
      <c r="F63" s="60"/>
      <c r="G63" s="60"/>
    </row>
    <row r="64" spans="1:7" ht="15.75">
      <c r="A64" s="61"/>
      <c r="B64" s="89"/>
      <c r="C64" s="60"/>
      <c r="D64" s="60"/>
      <c r="E64" s="60"/>
      <c r="F64" s="60"/>
      <c r="G64" s="60"/>
    </row>
    <row r="65" spans="1:7" ht="15.75">
      <c r="A65" s="61"/>
      <c r="B65" s="90"/>
      <c r="C65" s="60"/>
      <c r="D65" s="60"/>
      <c r="E65" s="60"/>
      <c r="F65" s="60"/>
      <c r="G65" s="60"/>
    </row>
    <row r="66" spans="1:7" ht="15.75">
      <c r="A66" s="61"/>
      <c r="B66" s="90"/>
      <c r="C66" s="60"/>
      <c r="D66" s="60"/>
      <c r="E66" s="60"/>
      <c r="F66" s="60"/>
      <c r="G66" s="60"/>
    </row>
    <row r="67" spans="1:7" ht="15.75">
      <c r="A67" s="61"/>
      <c r="B67" s="90"/>
      <c r="C67" s="60"/>
      <c r="D67" s="60"/>
      <c r="E67" s="60"/>
      <c r="F67" s="60"/>
      <c r="G67" s="60"/>
    </row>
    <row r="68" spans="1:7" ht="26.25">
      <c r="A68" s="298" t="s">
        <v>616</v>
      </c>
      <c r="B68" s="298"/>
      <c r="C68" s="298"/>
      <c r="D68" s="298"/>
      <c r="E68" s="298"/>
      <c r="F68" s="298"/>
      <c r="G68" s="298"/>
    </row>
    <row r="69" spans="1:7" ht="26.25">
      <c r="A69" s="40" t="s">
        <v>371</v>
      </c>
      <c r="B69" s="41" t="s">
        <v>372</v>
      </c>
      <c r="C69" s="41" t="s">
        <v>373</v>
      </c>
      <c r="D69" s="41" t="s">
        <v>1380</v>
      </c>
      <c r="E69" s="41" t="s">
        <v>375</v>
      </c>
      <c r="F69" s="41" t="s">
        <v>376</v>
      </c>
      <c r="G69" s="41" t="s">
        <v>1381</v>
      </c>
    </row>
    <row r="70" spans="1:7" ht="15.75">
      <c r="A70" s="58"/>
      <c r="B70" s="59"/>
      <c r="C70" s="60"/>
      <c r="D70" s="60"/>
      <c r="E70" s="60"/>
      <c r="F70" s="60"/>
      <c r="G70" s="60"/>
    </row>
    <row r="71" spans="1:7" ht="15.75">
      <c r="A71" s="61"/>
      <c r="B71" s="89"/>
      <c r="C71" s="60"/>
      <c r="D71" s="60"/>
      <c r="E71" s="60"/>
      <c r="F71" s="60"/>
      <c r="G71" s="60"/>
    </row>
    <row r="72" spans="1:7" ht="15.75">
      <c r="A72" s="61"/>
      <c r="B72" s="89"/>
      <c r="C72" s="60"/>
      <c r="D72" s="60"/>
      <c r="E72" s="60"/>
      <c r="F72" s="60"/>
      <c r="G72" s="60"/>
    </row>
    <row r="73" spans="1:7" ht="15.75">
      <c r="A73" s="61"/>
      <c r="B73" s="90"/>
      <c r="C73" s="60"/>
      <c r="D73" s="60"/>
      <c r="E73" s="60"/>
      <c r="F73" s="60"/>
      <c r="G73" s="60"/>
    </row>
    <row r="74" spans="1:7" ht="15.75">
      <c r="A74" s="61"/>
      <c r="B74" s="90"/>
      <c r="C74" s="60"/>
      <c r="D74" s="60"/>
      <c r="E74" s="60"/>
      <c r="F74" s="60"/>
      <c r="G74" s="60"/>
    </row>
    <row r="75" spans="1:7" ht="15.75">
      <c r="A75" s="61"/>
      <c r="B75" s="90"/>
      <c r="C75" s="60"/>
      <c r="D75" s="60"/>
      <c r="E75" s="60"/>
      <c r="F75" s="60"/>
      <c r="G75" s="60"/>
    </row>
    <row r="76" spans="1:7" ht="26.25">
      <c r="A76" s="298" t="s">
        <v>378</v>
      </c>
      <c r="B76" s="298"/>
      <c r="C76" s="298"/>
      <c r="D76" s="298"/>
      <c r="E76" s="298"/>
      <c r="F76" s="298"/>
      <c r="G76" s="298"/>
    </row>
    <row r="77" spans="1:7" ht="26.25">
      <c r="A77" s="40" t="s">
        <v>371</v>
      </c>
      <c r="B77" s="41" t="s">
        <v>372</v>
      </c>
      <c r="C77" s="41" t="s">
        <v>373</v>
      </c>
      <c r="D77" s="41" t="s">
        <v>1380</v>
      </c>
      <c r="E77" s="41" t="s">
        <v>375</v>
      </c>
      <c r="F77" s="41" t="s">
        <v>376</v>
      </c>
      <c r="G77" s="41" t="s">
        <v>1381</v>
      </c>
    </row>
    <row r="78" spans="1:7" ht="15.75">
      <c r="A78" s="58"/>
      <c r="B78" s="59"/>
      <c r="C78" s="60"/>
      <c r="D78" s="60"/>
      <c r="E78" s="60"/>
      <c r="F78" s="60"/>
      <c r="G78" s="60"/>
    </row>
    <row r="79" spans="1:7" ht="15.75">
      <c r="A79" s="61"/>
      <c r="B79" s="89"/>
      <c r="C79" s="60"/>
      <c r="D79" s="60"/>
      <c r="E79" s="60"/>
      <c r="F79" s="60"/>
      <c r="G79" s="60"/>
    </row>
    <row r="80" spans="1:7" ht="15.75">
      <c r="A80" s="61"/>
      <c r="B80" s="89"/>
      <c r="C80" s="60"/>
      <c r="D80" s="60"/>
      <c r="E80" s="60"/>
      <c r="F80" s="60"/>
      <c r="G80" s="60"/>
    </row>
    <row r="81" spans="1:7" ht="15.75">
      <c r="A81" s="61"/>
      <c r="B81" s="90"/>
      <c r="C81" s="60"/>
      <c r="D81" s="60"/>
      <c r="E81" s="60"/>
      <c r="F81" s="60"/>
      <c r="G81" s="60"/>
    </row>
    <row r="82" spans="1:7" ht="15.75">
      <c r="A82" s="61"/>
      <c r="B82" s="90"/>
      <c r="C82" s="60"/>
      <c r="D82" s="60"/>
      <c r="E82" s="60"/>
      <c r="F82" s="60"/>
      <c r="G82" s="60"/>
    </row>
    <row r="83" spans="1:7" ht="15.75">
      <c r="A83" s="61"/>
      <c r="B83" s="90"/>
      <c r="C83" s="60"/>
      <c r="D83" s="60"/>
      <c r="E83" s="60"/>
      <c r="F83" s="60"/>
      <c r="G83" s="60"/>
    </row>
    <row r="84" spans="1:7" ht="26.25">
      <c r="A84" s="298" t="s">
        <v>617</v>
      </c>
      <c r="B84" s="298"/>
      <c r="C84" s="298"/>
      <c r="D84" s="298"/>
      <c r="E84" s="298"/>
      <c r="F84" s="298"/>
      <c r="G84" s="298"/>
    </row>
    <row r="85" spans="1:7" ht="26.25">
      <c r="A85" s="40" t="s">
        <v>371</v>
      </c>
      <c r="B85" s="41" t="s">
        <v>372</v>
      </c>
      <c r="C85" s="41" t="s">
        <v>373</v>
      </c>
      <c r="D85" s="41" t="s">
        <v>1380</v>
      </c>
      <c r="E85" s="41" t="s">
        <v>375</v>
      </c>
      <c r="F85" s="41" t="s">
        <v>376</v>
      </c>
      <c r="G85" s="41" t="s">
        <v>1381</v>
      </c>
    </row>
    <row r="86" spans="1:7" ht="15.75">
      <c r="A86" s="58"/>
      <c r="B86" s="59"/>
      <c r="C86" s="60"/>
      <c r="D86" s="60"/>
      <c r="E86" s="60"/>
      <c r="F86" s="60"/>
      <c r="G86" s="60"/>
    </row>
    <row r="87" spans="1:7" ht="15.75">
      <c r="A87" s="61"/>
      <c r="B87" s="89"/>
      <c r="C87" s="60"/>
      <c r="D87" s="60"/>
      <c r="E87" s="60"/>
      <c r="F87" s="60"/>
      <c r="G87" s="60"/>
    </row>
    <row r="88" spans="1:7" ht="15.75">
      <c r="A88" s="61"/>
      <c r="B88" s="89"/>
      <c r="C88" s="60"/>
      <c r="D88" s="60"/>
      <c r="E88" s="60"/>
      <c r="F88" s="60"/>
      <c r="G88" s="60"/>
    </row>
    <row r="89" spans="1:7" ht="15.75">
      <c r="A89" s="61"/>
      <c r="B89" s="90"/>
      <c r="C89" s="60"/>
      <c r="D89" s="60"/>
      <c r="E89" s="60"/>
      <c r="F89" s="60"/>
      <c r="G89" s="60"/>
    </row>
    <row r="90" spans="1:7" ht="15.75">
      <c r="A90" s="61"/>
      <c r="B90" s="90"/>
      <c r="C90" s="60"/>
      <c r="D90" s="60"/>
      <c r="E90" s="60"/>
      <c r="F90" s="60"/>
      <c r="G90" s="60"/>
    </row>
    <row r="91" spans="1:7" ht="15.75">
      <c r="A91" s="61"/>
      <c r="B91" s="90"/>
      <c r="C91" s="60"/>
      <c r="D91" s="60"/>
      <c r="E91" s="60"/>
      <c r="F91" s="60"/>
      <c r="G91" s="60"/>
    </row>
    <row r="92" spans="1:7" ht="26.25">
      <c r="A92" s="298" t="s">
        <v>618</v>
      </c>
      <c r="B92" s="298"/>
      <c r="C92" s="298"/>
      <c r="D92" s="298"/>
      <c r="E92" s="298"/>
      <c r="F92" s="298"/>
      <c r="G92" s="298"/>
    </row>
    <row r="93" spans="1:7" ht="26.25">
      <c r="A93" s="40" t="s">
        <v>371</v>
      </c>
      <c r="B93" s="41" t="s">
        <v>372</v>
      </c>
      <c r="C93" s="41" t="s">
        <v>373</v>
      </c>
      <c r="D93" s="41" t="s">
        <v>1380</v>
      </c>
      <c r="E93" s="41" t="s">
        <v>375</v>
      </c>
      <c r="F93" s="41" t="s">
        <v>376</v>
      </c>
      <c r="G93" s="41" t="s">
        <v>1381</v>
      </c>
    </row>
    <row r="94" spans="1:7" ht="15.75">
      <c r="A94" s="58"/>
      <c r="B94" s="59"/>
      <c r="C94" s="60"/>
      <c r="D94" s="60"/>
      <c r="E94" s="60"/>
      <c r="F94" s="60"/>
      <c r="G94" s="60"/>
    </row>
    <row r="95" spans="1:7" ht="15.75">
      <c r="A95" s="61"/>
      <c r="B95" s="89"/>
      <c r="C95" s="60"/>
      <c r="D95" s="60"/>
      <c r="E95" s="60"/>
      <c r="F95" s="60"/>
      <c r="G95" s="60"/>
    </row>
    <row r="96" spans="1:7" ht="15.75">
      <c r="A96" s="61"/>
      <c r="B96" s="89"/>
      <c r="C96" s="60"/>
      <c r="D96" s="60"/>
      <c r="E96" s="60"/>
      <c r="F96" s="60"/>
      <c r="G96" s="60"/>
    </row>
    <row r="97" spans="1:7" ht="15.75">
      <c r="A97" s="61"/>
      <c r="B97" s="90"/>
      <c r="C97" s="60"/>
      <c r="D97" s="60"/>
      <c r="E97" s="60"/>
      <c r="F97" s="60"/>
      <c r="G97" s="60"/>
    </row>
    <row r="98" spans="1:7" ht="15.75">
      <c r="A98" s="61"/>
      <c r="B98" s="90"/>
      <c r="C98" s="60"/>
      <c r="D98" s="60"/>
      <c r="E98" s="60"/>
      <c r="F98" s="60"/>
      <c r="G98" s="60"/>
    </row>
    <row r="99" spans="1:7" ht="15.75">
      <c r="A99" s="61"/>
      <c r="B99" s="90"/>
      <c r="C99" s="60"/>
      <c r="D99" s="60"/>
      <c r="E99" s="60"/>
      <c r="F99" s="60"/>
      <c r="G99" s="60"/>
    </row>
  </sheetData>
  <mergeCells count="13">
    <mergeCell ref="A36:G36"/>
    <mergeCell ref="A84:G84"/>
    <mergeCell ref="A92:G92"/>
    <mergeCell ref="A9:G9"/>
    <mergeCell ref="A1:G1"/>
    <mergeCell ref="A16:G16"/>
    <mergeCell ref="A22:G22"/>
    <mergeCell ref="A29:G29"/>
    <mergeCell ref="A44:G44"/>
    <mergeCell ref="A52:G52"/>
    <mergeCell ref="A60:G60"/>
    <mergeCell ref="A68:G68"/>
    <mergeCell ref="A76:G76"/>
  </mergeCells>
  <pageMargins left="0.7" right="0.7" top="0.75" bottom="0.75" header="0.3" footer="0.3"/>
  <pageSetup paperSize="5" orientation="portrait" r:id="rId1"/>
  <legacyDrawing r:id="rId2"/>
</worksheet>
</file>

<file path=xl/worksheets/sheet8.xml><?xml version="1.0" encoding="utf-8"?>
<worksheet xmlns="http://schemas.openxmlformats.org/spreadsheetml/2006/main" xmlns:r="http://schemas.openxmlformats.org/officeDocument/2006/relationships">
  <dimension ref="A1:O99"/>
  <sheetViews>
    <sheetView topLeftCell="A50" workbookViewId="0">
      <selection activeCell="G60" sqref="G60"/>
    </sheetView>
  </sheetViews>
  <sheetFormatPr baseColWidth="10" defaultRowHeight="15"/>
  <sheetData>
    <row r="1" spans="1:15" ht="15.75" hidden="1">
      <c r="A1" s="301">
        <v>12084</v>
      </c>
      <c r="B1" s="112">
        <v>21325097</v>
      </c>
      <c r="C1" s="113" t="s">
        <v>811</v>
      </c>
      <c r="D1" s="303" t="s">
        <v>200</v>
      </c>
      <c r="E1" s="303" t="s">
        <v>814</v>
      </c>
      <c r="F1" s="303" t="s">
        <v>815</v>
      </c>
      <c r="G1" s="305" t="s">
        <v>816</v>
      </c>
      <c r="H1" s="303" t="s">
        <v>817</v>
      </c>
      <c r="I1" s="305" t="s">
        <v>818</v>
      </c>
      <c r="J1" s="303" t="s">
        <v>819</v>
      </c>
      <c r="K1" s="305" t="s">
        <v>820</v>
      </c>
      <c r="L1" s="303" t="s">
        <v>821</v>
      </c>
      <c r="M1" s="305" t="s">
        <v>822</v>
      </c>
      <c r="N1" s="303" t="s">
        <v>823</v>
      </c>
      <c r="O1" s="303" t="s">
        <v>824</v>
      </c>
    </row>
    <row r="2" spans="1:15" ht="15.75" hidden="1">
      <c r="A2" s="315"/>
      <c r="B2" s="114">
        <v>32408977</v>
      </c>
      <c r="C2" s="115" t="s">
        <v>812</v>
      </c>
      <c r="D2" s="310"/>
      <c r="E2" s="310"/>
      <c r="F2" s="310"/>
      <c r="G2" s="309"/>
      <c r="H2" s="310"/>
      <c r="I2" s="309"/>
      <c r="J2" s="310"/>
      <c r="K2" s="309"/>
      <c r="L2" s="310"/>
      <c r="M2" s="309"/>
      <c r="N2" s="310"/>
      <c r="O2" s="310"/>
    </row>
    <row r="3" spans="1:15" ht="15.75" hidden="1">
      <c r="A3" s="315"/>
      <c r="B3" s="114">
        <v>8258547</v>
      </c>
      <c r="C3" s="115" t="s">
        <v>813</v>
      </c>
      <c r="D3" s="310"/>
      <c r="E3" s="310"/>
      <c r="F3" s="310"/>
      <c r="G3" s="309"/>
      <c r="H3" s="310"/>
      <c r="I3" s="309"/>
      <c r="J3" s="310"/>
      <c r="K3" s="309"/>
      <c r="L3" s="310"/>
      <c r="M3" s="309"/>
      <c r="N3" s="310"/>
      <c r="O3" s="310"/>
    </row>
    <row r="4" spans="1:15" ht="15.75" hidden="1">
      <c r="A4" s="315"/>
      <c r="B4" s="114">
        <v>21325097</v>
      </c>
      <c r="C4" s="115" t="s">
        <v>811</v>
      </c>
      <c r="D4" s="310"/>
      <c r="E4" s="310"/>
      <c r="F4" s="310"/>
      <c r="G4" s="309"/>
      <c r="H4" s="310"/>
      <c r="I4" s="309"/>
      <c r="J4" s="310"/>
      <c r="K4" s="309"/>
      <c r="L4" s="310"/>
      <c r="M4" s="309"/>
      <c r="N4" s="310"/>
      <c r="O4" s="310"/>
    </row>
    <row r="5" spans="1:15" ht="15.75" hidden="1">
      <c r="A5" s="315"/>
      <c r="B5" s="114">
        <v>32408977</v>
      </c>
      <c r="C5" s="115" t="s">
        <v>812</v>
      </c>
      <c r="D5" s="310"/>
      <c r="E5" s="310"/>
      <c r="F5" s="310"/>
      <c r="G5" s="309"/>
      <c r="H5" s="310"/>
      <c r="I5" s="309"/>
      <c r="J5" s="310"/>
      <c r="K5" s="309"/>
      <c r="L5" s="310"/>
      <c r="M5" s="309"/>
      <c r="N5" s="310"/>
      <c r="O5" s="310"/>
    </row>
    <row r="6" spans="1:15" ht="15.75" hidden="1">
      <c r="A6" s="315"/>
      <c r="B6" s="114">
        <v>21325097</v>
      </c>
      <c r="C6" s="115" t="s">
        <v>811</v>
      </c>
      <c r="D6" s="310"/>
      <c r="E6" s="310"/>
      <c r="F6" s="310"/>
      <c r="G6" s="309"/>
      <c r="H6" s="310"/>
      <c r="I6" s="309"/>
      <c r="J6" s="310"/>
      <c r="K6" s="309"/>
      <c r="L6" s="310"/>
      <c r="M6" s="309"/>
      <c r="N6" s="310"/>
      <c r="O6" s="310"/>
    </row>
    <row r="7" spans="1:15" ht="15.75" hidden="1">
      <c r="A7" s="315"/>
      <c r="B7" s="114">
        <v>32408977</v>
      </c>
      <c r="C7" s="115" t="s">
        <v>812</v>
      </c>
      <c r="D7" s="310"/>
      <c r="E7" s="310"/>
      <c r="F7" s="310"/>
      <c r="G7" s="309"/>
      <c r="H7" s="310"/>
      <c r="I7" s="309"/>
      <c r="J7" s="310"/>
      <c r="K7" s="309"/>
      <c r="L7" s="310"/>
      <c r="M7" s="309"/>
      <c r="N7" s="310"/>
      <c r="O7" s="310"/>
    </row>
    <row r="8" spans="1:15" ht="15.75" hidden="1">
      <c r="A8" s="315"/>
      <c r="B8" s="114">
        <v>21325097</v>
      </c>
      <c r="C8" s="115" t="s">
        <v>811</v>
      </c>
      <c r="D8" s="310"/>
      <c r="E8" s="310"/>
      <c r="F8" s="310"/>
      <c r="G8" s="309"/>
      <c r="H8" s="310"/>
      <c r="I8" s="309"/>
      <c r="J8" s="310"/>
      <c r="K8" s="309"/>
      <c r="L8" s="310"/>
      <c r="M8" s="309"/>
      <c r="N8" s="310"/>
      <c r="O8" s="310"/>
    </row>
    <row r="9" spans="1:15" ht="15.75" hidden="1">
      <c r="A9" s="302"/>
      <c r="B9" s="116">
        <v>32408977</v>
      </c>
      <c r="C9" s="117" t="s">
        <v>812</v>
      </c>
      <c r="D9" s="304"/>
      <c r="E9" s="304"/>
      <c r="F9" s="304"/>
      <c r="G9" s="306"/>
      <c r="H9" s="304"/>
      <c r="I9" s="306"/>
      <c r="J9" s="304"/>
      <c r="K9" s="306"/>
      <c r="L9" s="304"/>
      <c r="M9" s="306"/>
      <c r="N9" s="304"/>
      <c r="O9" s="304"/>
    </row>
    <row r="10" spans="1:15" ht="15.75" hidden="1">
      <c r="A10" s="311">
        <v>54617</v>
      </c>
      <c r="B10" s="118">
        <v>32076533</v>
      </c>
      <c r="C10" s="119" t="s">
        <v>825</v>
      </c>
      <c r="D10" s="299" t="s">
        <v>219</v>
      </c>
      <c r="E10" s="299" t="s">
        <v>814</v>
      </c>
      <c r="F10" s="299" t="s">
        <v>827</v>
      </c>
      <c r="G10" s="307" t="s">
        <v>828</v>
      </c>
      <c r="H10" s="299"/>
      <c r="I10" s="307" t="s">
        <v>818</v>
      </c>
      <c r="J10" s="299" t="s">
        <v>829</v>
      </c>
      <c r="K10" s="307" t="s">
        <v>830</v>
      </c>
      <c r="L10" s="299" t="s">
        <v>831</v>
      </c>
      <c r="M10" s="307" t="s">
        <v>832</v>
      </c>
      <c r="N10" s="299" t="s">
        <v>823</v>
      </c>
      <c r="O10" s="299" t="s">
        <v>824</v>
      </c>
    </row>
    <row r="11" spans="1:15" ht="15.75" hidden="1">
      <c r="A11" s="316"/>
      <c r="B11" s="120">
        <v>8229660</v>
      </c>
      <c r="C11" s="121" t="s">
        <v>826</v>
      </c>
      <c r="D11" s="313"/>
      <c r="E11" s="313"/>
      <c r="F11" s="313"/>
      <c r="G11" s="314"/>
      <c r="H11" s="313"/>
      <c r="I11" s="314"/>
      <c r="J11" s="313"/>
      <c r="K11" s="314"/>
      <c r="L11" s="313"/>
      <c r="M11" s="314"/>
      <c r="N11" s="313"/>
      <c r="O11" s="313"/>
    </row>
    <row r="12" spans="1:15" ht="15.75" hidden="1">
      <c r="A12" s="316"/>
      <c r="B12" s="120">
        <v>32076533</v>
      </c>
      <c r="C12" s="121" t="s">
        <v>825</v>
      </c>
      <c r="D12" s="313"/>
      <c r="E12" s="313"/>
      <c r="F12" s="313"/>
      <c r="G12" s="314"/>
      <c r="H12" s="313"/>
      <c r="I12" s="314"/>
      <c r="J12" s="313"/>
      <c r="K12" s="314"/>
      <c r="L12" s="313"/>
      <c r="M12" s="314"/>
      <c r="N12" s="313"/>
      <c r="O12" s="313"/>
    </row>
    <row r="13" spans="1:15" ht="15.75" hidden="1">
      <c r="A13" s="316"/>
      <c r="B13" s="120">
        <v>32076533</v>
      </c>
      <c r="C13" s="121" t="s">
        <v>825</v>
      </c>
      <c r="D13" s="313"/>
      <c r="E13" s="313"/>
      <c r="F13" s="313"/>
      <c r="G13" s="314"/>
      <c r="H13" s="313"/>
      <c r="I13" s="314"/>
      <c r="J13" s="313"/>
      <c r="K13" s="314"/>
      <c r="L13" s="313"/>
      <c r="M13" s="314"/>
      <c r="N13" s="313"/>
      <c r="O13" s="313"/>
    </row>
    <row r="14" spans="1:15" ht="15.75" hidden="1">
      <c r="A14" s="312"/>
      <c r="B14" s="122">
        <v>32076533</v>
      </c>
      <c r="C14" s="123" t="s">
        <v>825</v>
      </c>
      <c r="D14" s="300"/>
      <c r="E14" s="300"/>
      <c r="F14" s="300"/>
      <c r="G14" s="308"/>
      <c r="H14" s="300"/>
      <c r="I14" s="308"/>
      <c r="J14" s="300"/>
      <c r="K14" s="308"/>
      <c r="L14" s="300"/>
      <c r="M14" s="308"/>
      <c r="N14" s="300"/>
      <c r="O14" s="300"/>
    </row>
    <row r="15" spans="1:15" ht="15.75" hidden="1">
      <c r="A15" s="301">
        <v>57420</v>
      </c>
      <c r="B15" s="112">
        <v>64543932</v>
      </c>
      <c r="C15" s="113" t="s">
        <v>833</v>
      </c>
      <c r="D15" s="303" t="s">
        <v>187</v>
      </c>
      <c r="E15" s="303" t="s">
        <v>814</v>
      </c>
      <c r="F15" s="303" t="s">
        <v>827</v>
      </c>
      <c r="G15" s="305" t="s">
        <v>835</v>
      </c>
      <c r="H15" s="303"/>
      <c r="I15" s="305" t="s">
        <v>818</v>
      </c>
      <c r="J15" s="303" t="s">
        <v>836</v>
      </c>
      <c r="K15" s="305" t="s">
        <v>837</v>
      </c>
      <c r="L15" s="303" t="s">
        <v>838</v>
      </c>
      <c r="M15" s="305" t="s">
        <v>839</v>
      </c>
      <c r="N15" s="303" t="s">
        <v>823</v>
      </c>
      <c r="O15" s="303" t="s">
        <v>824</v>
      </c>
    </row>
    <row r="16" spans="1:15" ht="15.75" hidden="1">
      <c r="A16" s="315"/>
      <c r="B16" s="114">
        <v>70030022</v>
      </c>
      <c r="C16" s="115" t="s">
        <v>834</v>
      </c>
      <c r="D16" s="310"/>
      <c r="E16" s="310"/>
      <c r="F16" s="310"/>
      <c r="G16" s="309"/>
      <c r="H16" s="310"/>
      <c r="I16" s="309"/>
      <c r="J16" s="310"/>
      <c r="K16" s="309"/>
      <c r="L16" s="310"/>
      <c r="M16" s="309"/>
      <c r="N16" s="310"/>
      <c r="O16" s="310"/>
    </row>
    <row r="17" spans="1:15" ht="15.75" hidden="1">
      <c r="A17" s="315"/>
      <c r="B17" s="114">
        <v>64543932</v>
      </c>
      <c r="C17" s="115" t="s">
        <v>833</v>
      </c>
      <c r="D17" s="310"/>
      <c r="E17" s="310"/>
      <c r="F17" s="310"/>
      <c r="G17" s="309"/>
      <c r="H17" s="310"/>
      <c r="I17" s="309"/>
      <c r="J17" s="310"/>
      <c r="K17" s="309"/>
      <c r="L17" s="310"/>
      <c r="M17" s="309"/>
      <c r="N17" s="310"/>
      <c r="O17" s="310"/>
    </row>
    <row r="18" spans="1:15" ht="15.75" hidden="1">
      <c r="A18" s="315"/>
      <c r="B18" s="114">
        <v>64543932</v>
      </c>
      <c r="C18" s="115" t="s">
        <v>833</v>
      </c>
      <c r="D18" s="310"/>
      <c r="E18" s="310"/>
      <c r="F18" s="310"/>
      <c r="G18" s="309"/>
      <c r="H18" s="310"/>
      <c r="I18" s="309"/>
      <c r="J18" s="310"/>
      <c r="K18" s="309"/>
      <c r="L18" s="310"/>
      <c r="M18" s="309"/>
      <c r="N18" s="310"/>
      <c r="O18" s="310"/>
    </row>
    <row r="19" spans="1:15" ht="15.75" hidden="1">
      <c r="A19" s="302"/>
      <c r="B19" s="116">
        <v>64543932</v>
      </c>
      <c r="C19" s="117" t="s">
        <v>833</v>
      </c>
      <c r="D19" s="304"/>
      <c r="E19" s="304"/>
      <c r="F19" s="304"/>
      <c r="G19" s="306"/>
      <c r="H19" s="304"/>
      <c r="I19" s="306"/>
      <c r="J19" s="304"/>
      <c r="K19" s="306"/>
      <c r="L19" s="304"/>
      <c r="M19" s="306"/>
      <c r="N19" s="304"/>
      <c r="O19" s="304"/>
    </row>
    <row r="20" spans="1:15" ht="15.75" hidden="1">
      <c r="A20" s="311">
        <v>94736</v>
      </c>
      <c r="B20" s="118">
        <v>43047230</v>
      </c>
      <c r="C20" s="119" t="s">
        <v>840</v>
      </c>
      <c r="D20" s="299" t="s">
        <v>152</v>
      </c>
      <c r="E20" s="299" t="s">
        <v>814</v>
      </c>
      <c r="F20" s="299" t="s">
        <v>827</v>
      </c>
      <c r="G20" s="307" t="s">
        <v>842</v>
      </c>
      <c r="H20" s="299"/>
      <c r="I20" s="307" t="s">
        <v>818</v>
      </c>
      <c r="J20" s="299" t="s">
        <v>843</v>
      </c>
      <c r="K20" s="307" t="s">
        <v>844</v>
      </c>
      <c r="L20" s="299" t="s">
        <v>845</v>
      </c>
      <c r="M20" s="307" t="s">
        <v>846</v>
      </c>
      <c r="N20" s="299" t="s">
        <v>823</v>
      </c>
      <c r="O20" s="299" t="s">
        <v>824</v>
      </c>
    </row>
    <row r="21" spans="1:15" ht="15.75" hidden="1">
      <c r="A21" s="316"/>
      <c r="B21" s="120">
        <v>71691611</v>
      </c>
      <c r="C21" s="121" t="s">
        <v>841</v>
      </c>
      <c r="D21" s="313"/>
      <c r="E21" s="313"/>
      <c r="F21" s="313"/>
      <c r="G21" s="314"/>
      <c r="H21" s="313"/>
      <c r="I21" s="314"/>
      <c r="J21" s="313"/>
      <c r="K21" s="314"/>
      <c r="L21" s="313"/>
      <c r="M21" s="314"/>
      <c r="N21" s="313"/>
      <c r="O21" s="313"/>
    </row>
    <row r="22" spans="1:15" ht="15.75" hidden="1">
      <c r="A22" s="316"/>
      <c r="B22" s="120">
        <v>43047230</v>
      </c>
      <c r="C22" s="121" t="s">
        <v>840</v>
      </c>
      <c r="D22" s="313"/>
      <c r="E22" s="313"/>
      <c r="F22" s="313"/>
      <c r="G22" s="314"/>
      <c r="H22" s="313"/>
      <c r="I22" s="314"/>
      <c r="J22" s="313"/>
      <c r="K22" s="314"/>
      <c r="L22" s="313"/>
      <c r="M22" s="314"/>
      <c r="N22" s="313"/>
      <c r="O22" s="313"/>
    </row>
    <row r="23" spans="1:15" ht="15.75" hidden="1">
      <c r="A23" s="316"/>
      <c r="B23" s="120">
        <v>43047230</v>
      </c>
      <c r="C23" s="121" t="s">
        <v>840</v>
      </c>
      <c r="D23" s="313"/>
      <c r="E23" s="313"/>
      <c r="F23" s="313"/>
      <c r="G23" s="314"/>
      <c r="H23" s="313"/>
      <c r="I23" s="314"/>
      <c r="J23" s="313"/>
      <c r="K23" s="314"/>
      <c r="L23" s="313"/>
      <c r="M23" s="314"/>
      <c r="N23" s="313"/>
      <c r="O23" s="313"/>
    </row>
    <row r="24" spans="1:15" ht="15.75" hidden="1">
      <c r="A24" s="312"/>
      <c r="B24" s="122">
        <v>43047230</v>
      </c>
      <c r="C24" s="123" t="s">
        <v>840</v>
      </c>
      <c r="D24" s="300"/>
      <c r="E24" s="300"/>
      <c r="F24" s="300"/>
      <c r="G24" s="308"/>
      <c r="H24" s="300"/>
      <c r="I24" s="308"/>
      <c r="J24" s="300"/>
      <c r="K24" s="308"/>
      <c r="L24" s="300"/>
      <c r="M24" s="308"/>
      <c r="N24" s="300"/>
      <c r="O24" s="300"/>
    </row>
    <row r="25" spans="1:15" ht="20.25" hidden="1" customHeight="1">
      <c r="A25" s="301">
        <v>167862</v>
      </c>
      <c r="B25" s="112">
        <v>98520704</v>
      </c>
      <c r="C25" s="113" t="s">
        <v>136</v>
      </c>
      <c r="D25" s="303" t="s">
        <v>135</v>
      </c>
      <c r="E25" s="303" t="s">
        <v>814</v>
      </c>
      <c r="F25" s="303" t="s">
        <v>847</v>
      </c>
      <c r="G25" s="305" t="s">
        <v>848</v>
      </c>
      <c r="H25" s="303"/>
      <c r="I25" s="305" t="s">
        <v>818</v>
      </c>
      <c r="J25" s="303" t="s">
        <v>849</v>
      </c>
      <c r="K25" s="305" t="s">
        <v>850</v>
      </c>
      <c r="L25" s="303" t="s">
        <v>851</v>
      </c>
      <c r="M25" s="305" t="s">
        <v>852</v>
      </c>
      <c r="N25" s="303" t="s">
        <v>823</v>
      </c>
      <c r="O25" s="303" t="s">
        <v>824</v>
      </c>
    </row>
    <row r="26" spans="1:15" ht="15.75" hidden="1">
      <c r="A26" s="315"/>
      <c r="B26" s="114">
        <v>42791157</v>
      </c>
      <c r="C26" s="115"/>
      <c r="D26" s="310"/>
      <c r="E26" s="310"/>
      <c r="F26" s="310"/>
      <c r="G26" s="309"/>
      <c r="H26" s="310"/>
      <c r="I26" s="309"/>
      <c r="J26" s="310"/>
      <c r="K26" s="309"/>
      <c r="L26" s="310"/>
      <c r="M26" s="309"/>
      <c r="N26" s="310"/>
      <c r="O26" s="310"/>
    </row>
    <row r="27" spans="1:15" ht="15.75" hidden="1">
      <c r="A27" s="315"/>
      <c r="B27" s="114">
        <v>42791157</v>
      </c>
      <c r="C27" s="115"/>
      <c r="D27" s="310"/>
      <c r="E27" s="310"/>
      <c r="F27" s="310"/>
      <c r="G27" s="309"/>
      <c r="H27" s="310"/>
      <c r="I27" s="309"/>
      <c r="J27" s="310"/>
      <c r="K27" s="309"/>
      <c r="L27" s="310"/>
      <c r="M27" s="309"/>
      <c r="N27" s="310"/>
      <c r="O27" s="310"/>
    </row>
    <row r="28" spans="1:15" ht="15.75" hidden="1">
      <c r="A28" s="302"/>
      <c r="B28" s="116">
        <v>42791157</v>
      </c>
      <c r="C28" s="117"/>
      <c r="D28" s="304"/>
      <c r="E28" s="304"/>
      <c r="F28" s="304"/>
      <c r="G28" s="306"/>
      <c r="H28" s="304"/>
      <c r="I28" s="306"/>
      <c r="J28" s="304"/>
      <c r="K28" s="306"/>
      <c r="L28" s="304"/>
      <c r="M28" s="306"/>
      <c r="N28" s="304"/>
      <c r="O28" s="304"/>
    </row>
    <row r="29" spans="1:15" ht="54" hidden="1">
      <c r="A29" s="124">
        <v>436738</v>
      </c>
      <c r="B29" s="125">
        <v>26259253</v>
      </c>
      <c r="C29" s="126" t="s">
        <v>107</v>
      </c>
      <c r="D29" s="127" t="s">
        <v>106</v>
      </c>
      <c r="E29" s="127" t="s">
        <v>814</v>
      </c>
      <c r="F29" s="127" t="s">
        <v>853</v>
      </c>
      <c r="G29" s="128" t="s">
        <v>854</v>
      </c>
      <c r="H29" s="127"/>
      <c r="I29" s="128" t="s">
        <v>818</v>
      </c>
      <c r="J29" s="127" t="s">
        <v>849</v>
      </c>
      <c r="K29" s="128" t="s">
        <v>855</v>
      </c>
      <c r="L29" s="127" t="s">
        <v>856</v>
      </c>
      <c r="M29" s="128" t="s">
        <v>852</v>
      </c>
      <c r="N29" s="127" t="s">
        <v>823</v>
      </c>
      <c r="O29" s="127" t="s">
        <v>824</v>
      </c>
    </row>
    <row r="30" spans="1:15" ht="54" hidden="1">
      <c r="A30" s="129">
        <v>12874085</v>
      </c>
      <c r="B30" s="130">
        <v>71338559</v>
      </c>
      <c r="C30" s="131" t="s">
        <v>99</v>
      </c>
      <c r="D30" s="132" t="s">
        <v>98</v>
      </c>
      <c r="E30" s="132" t="s">
        <v>857</v>
      </c>
      <c r="F30" s="132" t="s">
        <v>858</v>
      </c>
      <c r="G30" s="133" t="s">
        <v>859</v>
      </c>
      <c r="H30" s="132"/>
      <c r="I30" s="133"/>
      <c r="J30" s="132" t="s">
        <v>860</v>
      </c>
      <c r="K30" s="133" t="s">
        <v>861</v>
      </c>
      <c r="L30" s="132" t="s">
        <v>862</v>
      </c>
      <c r="M30" s="133" t="s">
        <v>863</v>
      </c>
      <c r="N30" s="132" t="s">
        <v>823</v>
      </c>
      <c r="O30" s="132" t="s">
        <v>824</v>
      </c>
    </row>
    <row r="31" spans="1:15" ht="54" hidden="1">
      <c r="A31" s="124">
        <v>12885942</v>
      </c>
      <c r="B31" s="125">
        <v>6783699</v>
      </c>
      <c r="C31" s="126" t="s">
        <v>252</v>
      </c>
      <c r="D31" s="127" t="s">
        <v>251</v>
      </c>
      <c r="E31" s="127" t="s">
        <v>857</v>
      </c>
      <c r="F31" s="127" t="s">
        <v>864</v>
      </c>
      <c r="G31" s="128" t="s">
        <v>865</v>
      </c>
      <c r="H31" s="127"/>
      <c r="I31" s="128" t="s">
        <v>818</v>
      </c>
      <c r="J31" s="127" t="s">
        <v>866</v>
      </c>
      <c r="K31" s="128" t="s">
        <v>867</v>
      </c>
      <c r="L31" s="127" t="s">
        <v>868</v>
      </c>
      <c r="M31" s="128" t="s">
        <v>869</v>
      </c>
      <c r="N31" s="127" t="s">
        <v>823</v>
      </c>
      <c r="O31" s="127" t="s">
        <v>824</v>
      </c>
    </row>
    <row r="32" spans="1:15" ht="54" hidden="1">
      <c r="A32" s="129">
        <v>12903300</v>
      </c>
      <c r="B32" s="130">
        <v>43549509</v>
      </c>
      <c r="C32" s="131" t="s">
        <v>870</v>
      </c>
      <c r="D32" s="132" t="s">
        <v>194</v>
      </c>
      <c r="E32" s="132" t="s">
        <v>871</v>
      </c>
      <c r="F32" s="132" t="s">
        <v>872</v>
      </c>
      <c r="G32" s="133" t="s">
        <v>816</v>
      </c>
      <c r="H32" s="132"/>
      <c r="I32" s="133" t="s">
        <v>818</v>
      </c>
      <c r="J32" s="132" t="s">
        <v>873</v>
      </c>
      <c r="K32" s="133" t="s">
        <v>874</v>
      </c>
      <c r="L32" s="132" t="s">
        <v>875</v>
      </c>
      <c r="M32" s="133" t="s">
        <v>876</v>
      </c>
      <c r="N32" s="132" t="s">
        <v>823</v>
      </c>
      <c r="O32" s="132" t="s">
        <v>824</v>
      </c>
    </row>
    <row r="33" spans="1:15" ht="67.5" hidden="1">
      <c r="A33" s="124">
        <v>12904687</v>
      </c>
      <c r="B33" s="125">
        <v>800210019</v>
      </c>
      <c r="C33" s="126" t="s">
        <v>151</v>
      </c>
      <c r="D33" s="127" t="s">
        <v>150</v>
      </c>
      <c r="E33" s="127" t="s">
        <v>814</v>
      </c>
      <c r="F33" s="127" t="s">
        <v>877</v>
      </c>
      <c r="G33" s="128" t="s">
        <v>878</v>
      </c>
      <c r="H33" s="127"/>
      <c r="I33" s="128" t="s">
        <v>818</v>
      </c>
      <c r="J33" s="127" t="s">
        <v>873</v>
      </c>
      <c r="K33" s="128" t="s">
        <v>820</v>
      </c>
      <c r="L33" s="127" t="s">
        <v>821</v>
      </c>
      <c r="M33" s="128" t="s">
        <v>876</v>
      </c>
      <c r="N33" s="127" t="s">
        <v>823</v>
      </c>
      <c r="O33" s="127" t="s">
        <v>824</v>
      </c>
    </row>
    <row r="34" spans="1:15" ht="54" hidden="1">
      <c r="A34" s="129">
        <v>12906127</v>
      </c>
      <c r="B34" s="130">
        <v>21499120</v>
      </c>
      <c r="C34" s="131" t="s">
        <v>124</v>
      </c>
      <c r="D34" s="132" t="s">
        <v>123</v>
      </c>
      <c r="E34" s="132" t="s">
        <v>814</v>
      </c>
      <c r="F34" s="132" t="s">
        <v>879</v>
      </c>
      <c r="G34" s="133" t="s">
        <v>880</v>
      </c>
      <c r="H34" s="132"/>
      <c r="I34" s="133" t="s">
        <v>818</v>
      </c>
      <c r="J34" s="132" t="s">
        <v>881</v>
      </c>
      <c r="K34" s="133" t="s">
        <v>882</v>
      </c>
      <c r="L34" s="132" t="s">
        <v>883</v>
      </c>
      <c r="M34" s="133" t="s">
        <v>884</v>
      </c>
      <c r="N34" s="132" t="s">
        <v>823</v>
      </c>
      <c r="O34" s="132" t="s">
        <v>824</v>
      </c>
    </row>
    <row r="35" spans="1:15" ht="67.5" hidden="1">
      <c r="A35" s="124">
        <v>12906128</v>
      </c>
      <c r="B35" s="125">
        <v>21953220</v>
      </c>
      <c r="C35" s="126" t="s">
        <v>114</v>
      </c>
      <c r="D35" s="127" t="s">
        <v>113</v>
      </c>
      <c r="E35" s="127" t="s">
        <v>814</v>
      </c>
      <c r="F35" s="127" t="s">
        <v>877</v>
      </c>
      <c r="G35" s="128" t="s">
        <v>885</v>
      </c>
      <c r="H35" s="127"/>
      <c r="I35" s="128" t="s">
        <v>818</v>
      </c>
      <c r="J35" s="127" t="s">
        <v>886</v>
      </c>
      <c r="K35" s="128" t="s">
        <v>887</v>
      </c>
      <c r="L35" s="127" t="s">
        <v>888</v>
      </c>
      <c r="M35" s="128" t="s">
        <v>889</v>
      </c>
      <c r="N35" s="127" t="s">
        <v>823</v>
      </c>
      <c r="O35" s="127" t="s">
        <v>824</v>
      </c>
    </row>
    <row r="36" spans="1:15" ht="54" hidden="1">
      <c r="A36" s="129">
        <v>12916344</v>
      </c>
      <c r="B36" s="130">
        <v>98509402</v>
      </c>
      <c r="C36" s="131" t="s">
        <v>890</v>
      </c>
      <c r="D36" s="132" t="s">
        <v>13</v>
      </c>
      <c r="E36" s="132" t="s">
        <v>814</v>
      </c>
      <c r="F36" s="132" t="s">
        <v>891</v>
      </c>
      <c r="G36" s="133" t="s">
        <v>892</v>
      </c>
      <c r="H36" s="132"/>
      <c r="I36" s="133" t="s">
        <v>818</v>
      </c>
      <c r="J36" s="132" t="s">
        <v>893</v>
      </c>
      <c r="K36" s="133" t="s">
        <v>894</v>
      </c>
      <c r="L36" s="132" t="s">
        <v>895</v>
      </c>
      <c r="M36" s="133" t="s">
        <v>896</v>
      </c>
      <c r="N36" s="132" t="s">
        <v>823</v>
      </c>
      <c r="O36" s="132" t="s">
        <v>824</v>
      </c>
    </row>
    <row r="37" spans="1:15" ht="54" hidden="1">
      <c r="A37" s="124">
        <v>12920265</v>
      </c>
      <c r="B37" s="125">
        <v>811006186</v>
      </c>
      <c r="C37" s="126" t="s">
        <v>67</v>
      </c>
      <c r="D37" s="127" t="s">
        <v>68</v>
      </c>
      <c r="E37" s="127" t="s">
        <v>871</v>
      </c>
      <c r="F37" s="127" t="s">
        <v>897</v>
      </c>
      <c r="G37" s="128" t="s">
        <v>898</v>
      </c>
      <c r="H37" s="127"/>
      <c r="I37" s="128" t="s">
        <v>818</v>
      </c>
      <c r="J37" s="127" t="s">
        <v>899</v>
      </c>
      <c r="K37" s="128" t="s">
        <v>900</v>
      </c>
      <c r="L37" s="127" t="s">
        <v>901</v>
      </c>
      <c r="M37" s="128" t="s">
        <v>902</v>
      </c>
      <c r="N37" s="127" t="s">
        <v>823</v>
      </c>
      <c r="O37" s="127" t="s">
        <v>824</v>
      </c>
    </row>
    <row r="38" spans="1:15" ht="54" hidden="1">
      <c r="A38" s="129">
        <v>12920695</v>
      </c>
      <c r="B38" s="130">
        <v>70562943</v>
      </c>
      <c r="C38" s="131" t="s">
        <v>903</v>
      </c>
      <c r="D38" s="132" t="s">
        <v>116</v>
      </c>
      <c r="E38" s="132" t="s">
        <v>904</v>
      </c>
      <c r="F38" s="132" t="s">
        <v>905</v>
      </c>
      <c r="G38" s="133" t="s">
        <v>906</v>
      </c>
      <c r="H38" s="132"/>
      <c r="I38" s="133" t="s">
        <v>818</v>
      </c>
      <c r="J38" s="132" t="s">
        <v>907</v>
      </c>
      <c r="K38" s="133" t="s">
        <v>908</v>
      </c>
      <c r="L38" s="132" t="s">
        <v>909</v>
      </c>
      <c r="M38" s="133" t="s">
        <v>910</v>
      </c>
      <c r="N38" s="132" t="s">
        <v>823</v>
      </c>
      <c r="O38" s="132" t="s">
        <v>824</v>
      </c>
    </row>
    <row r="39" spans="1:15" ht="38.25" hidden="1" customHeight="1">
      <c r="A39" s="311">
        <v>12926911</v>
      </c>
      <c r="B39" s="118">
        <v>900087022</v>
      </c>
      <c r="C39" s="119" t="s">
        <v>270</v>
      </c>
      <c r="D39" s="299" t="s">
        <v>217</v>
      </c>
      <c r="E39" s="299" t="s">
        <v>814</v>
      </c>
      <c r="F39" s="299" t="s">
        <v>912</v>
      </c>
      <c r="G39" s="307" t="s">
        <v>828</v>
      </c>
      <c r="H39" s="299"/>
      <c r="I39" s="307" t="s">
        <v>818</v>
      </c>
      <c r="J39" s="299" t="s">
        <v>913</v>
      </c>
      <c r="K39" s="307" t="s">
        <v>914</v>
      </c>
      <c r="L39" s="299" t="s">
        <v>915</v>
      </c>
      <c r="M39" s="307" t="s">
        <v>916</v>
      </c>
      <c r="N39" s="299" t="s">
        <v>823</v>
      </c>
      <c r="O39" s="299" t="s">
        <v>824</v>
      </c>
    </row>
    <row r="40" spans="1:15" ht="15.75" hidden="1">
      <c r="A40" s="312"/>
      <c r="B40" s="122">
        <v>42993454</v>
      </c>
      <c r="C40" s="123" t="s">
        <v>911</v>
      </c>
      <c r="D40" s="300"/>
      <c r="E40" s="300"/>
      <c r="F40" s="300"/>
      <c r="G40" s="308"/>
      <c r="H40" s="300"/>
      <c r="I40" s="308"/>
      <c r="J40" s="300"/>
      <c r="K40" s="308"/>
      <c r="L40" s="300"/>
      <c r="M40" s="308"/>
      <c r="N40" s="300"/>
      <c r="O40" s="300"/>
    </row>
    <row r="41" spans="1:15" ht="54" hidden="1">
      <c r="A41" s="129">
        <v>12927455</v>
      </c>
      <c r="B41" s="130">
        <v>43585470</v>
      </c>
      <c r="C41" s="131" t="s">
        <v>126</v>
      </c>
      <c r="D41" s="132" t="s">
        <v>125</v>
      </c>
      <c r="E41" s="132" t="s">
        <v>814</v>
      </c>
      <c r="F41" s="132" t="s">
        <v>917</v>
      </c>
      <c r="G41" s="133" t="s">
        <v>880</v>
      </c>
      <c r="H41" s="132"/>
      <c r="I41" s="133" t="s">
        <v>818</v>
      </c>
      <c r="J41" s="132" t="s">
        <v>918</v>
      </c>
      <c r="K41" s="133" t="s">
        <v>919</v>
      </c>
      <c r="L41" s="132" t="s">
        <v>920</v>
      </c>
      <c r="M41" s="133" t="s">
        <v>921</v>
      </c>
      <c r="N41" s="132" t="s">
        <v>823</v>
      </c>
      <c r="O41" s="132" t="s">
        <v>824</v>
      </c>
    </row>
    <row r="42" spans="1:15" ht="54" hidden="1">
      <c r="A42" s="124">
        <v>12927842</v>
      </c>
      <c r="B42" s="125">
        <v>811046757</v>
      </c>
      <c r="C42" s="126" t="s">
        <v>244</v>
      </c>
      <c r="D42" s="127" t="s">
        <v>243</v>
      </c>
      <c r="E42" s="127" t="s">
        <v>814</v>
      </c>
      <c r="F42" s="127" t="s">
        <v>858</v>
      </c>
      <c r="G42" s="128" t="s">
        <v>922</v>
      </c>
      <c r="H42" s="127"/>
      <c r="I42" s="128" t="s">
        <v>818</v>
      </c>
      <c r="J42" s="127" t="s">
        <v>923</v>
      </c>
      <c r="K42" s="128" t="s">
        <v>924</v>
      </c>
      <c r="L42" s="127" t="s">
        <v>925</v>
      </c>
      <c r="M42" s="128" t="s">
        <v>926</v>
      </c>
      <c r="N42" s="127" t="s">
        <v>823</v>
      </c>
      <c r="O42" s="127" t="s">
        <v>824</v>
      </c>
    </row>
    <row r="43" spans="1:15" ht="54" hidden="1">
      <c r="A43" s="129">
        <v>12928119</v>
      </c>
      <c r="B43" s="130">
        <v>98515830</v>
      </c>
      <c r="C43" s="131" t="s">
        <v>53</v>
      </c>
      <c r="D43" s="132" t="s">
        <v>51</v>
      </c>
      <c r="E43" s="132" t="s">
        <v>871</v>
      </c>
      <c r="F43" s="132" t="s">
        <v>927</v>
      </c>
      <c r="G43" s="133" t="s">
        <v>928</v>
      </c>
      <c r="H43" s="132"/>
      <c r="I43" s="133" t="s">
        <v>818</v>
      </c>
      <c r="J43" s="132" t="s">
        <v>929</v>
      </c>
      <c r="K43" s="133" t="s">
        <v>930</v>
      </c>
      <c r="L43" s="132" t="s">
        <v>931</v>
      </c>
      <c r="M43" s="133" t="s">
        <v>932</v>
      </c>
      <c r="N43" s="132" t="s">
        <v>823</v>
      </c>
      <c r="O43" s="132" t="s">
        <v>824</v>
      </c>
    </row>
    <row r="44" spans="1:15" ht="54" hidden="1">
      <c r="A44" s="124">
        <v>12928121</v>
      </c>
      <c r="B44" s="125">
        <v>98515830</v>
      </c>
      <c r="C44" s="126" t="s">
        <v>53</v>
      </c>
      <c r="D44" s="127" t="s">
        <v>63</v>
      </c>
      <c r="E44" s="127" t="s">
        <v>904</v>
      </c>
      <c r="F44" s="127" t="s">
        <v>879</v>
      </c>
      <c r="G44" s="128" t="s">
        <v>898</v>
      </c>
      <c r="H44" s="127"/>
      <c r="I44" s="128" t="s">
        <v>818</v>
      </c>
      <c r="J44" s="127" t="s">
        <v>929</v>
      </c>
      <c r="K44" s="128" t="s">
        <v>933</v>
      </c>
      <c r="L44" s="127" t="s">
        <v>934</v>
      </c>
      <c r="M44" s="128" t="s">
        <v>932</v>
      </c>
      <c r="N44" s="127" t="s">
        <v>823</v>
      </c>
      <c r="O44" s="127" t="s">
        <v>824</v>
      </c>
    </row>
    <row r="45" spans="1:15" ht="67.5" hidden="1">
      <c r="A45" s="129">
        <v>12931142</v>
      </c>
      <c r="B45" s="130">
        <v>900327492</v>
      </c>
      <c r="C45" s="131" t="s">
        <v>60</v>
      </c>
      <c r="D45" s="132" t="s">
        <v>254</v>
      </c>
      <c r="E45" s="132" t="s">
        <v>857</v>
      </c>
      <c r="F45" s="132" t="s">
        <v>877</v>
      </c>
      <c r="G45" s="133" t="s">
        <v>865</v>
      </c>
      <c r="H45" s="132"/>
      <c r="I45" s="133" t="s">
        <v>818</v>
      </c>
      <c r="J45" s="132" t="s">
        <v>935</v>
      </c>
      <c r="K45" s="133" t="s">
        <v>936</v>
      </c>
      <c r="L45" s="132" t="s">
        <v>937</v>
      </c>
      <c r="M45" s="133" t="s">
        <v>938</v>
      </c>
      <c r="N45" s="132" t="s">
        <v>823</v>
      </c>
      <c r="O45" s="132" t="s">
        <v>824</v>
      </c>
    </row>
    <row r="46" spans="1:15" ht="54" hidden="1">
      <c r="A46" s="124">
        <v>12934404</v>
      </c>
      <c r="B46" s="125">
        <v>71763468</v>
      </c>
      <c r="C46" s="126" t="s">
        <v>939</v>
      </c>
      <c r="D46" s="127" t="s">
        <v>118</v>
      </c>
      <c r="E46" s="127" t="s">
        <v>940</v>
      </c>
      <c r="F46" s="127" t="s">
        <v>879</v>
      </c>
      <c r="G46" s="128" t="s">
        <v>906</v>
      </c>
      <c r="H46" s="127"/>
      <c r="I46" s="128" t="s">
        <v>818</v>
      </c>
      <c r="J46" s="127" t="s">
        <v>941</v>
      </c>
      <c r="K46" s="128" t="s">
        <v>942</v>
      </c>
      <c r="L46" s="127" t="s">
        <v>943</v>
      </c>
      <c r="M46" s="128" t="s">
        <v>944</v>
      </c>
      <c r="N46" s="127" t="s">
        <v>823</v>
      </c>
      <c r="O46" s="127" t="s">
        <v>824</v>
      </c>
    </row>
    <row r="47" spans="1:15" ht="54" hidden="1">
      <c r="A47" s="129">
        <v>12935136</v>
      </c>
      <c r="B47" s="130">
        <v>24618961</v>
      </c>
      <c r="C47" s="131" t="s">
        <v>102</v>
      </c>
      <c r="D47" s="132" t="s">
        <v>945</v>
      </c>
      <c r="E47" s="132" t="s">
        <v>904</v>
      </c>
      <c r="F47" s="132" t="s">
        <v>879</v>
      </c>
      <c r="G47" s="133" t="s">
        <v>946</v>
      </c>
      <c r="H47" s="132"/>
      <c r="I47" s="133" t="s">
        <v>818</v>
      </c>
      <c r="J47" s="132" t="s">
        <v>947</v>
      </c>
      <c r="K47" s="133" t="s">
        <v>948</v>
      </c>
      <c r="L47" s="132" t="s">
        <v>949</v>
      </c>
      <c r="M47" s="133" t="s">
        <v>950</v>
      </c>
      <c r="N47" s="132" t="s">
        <v>823</v>
      </c>
      <c r="O47" s="132" t="s">
        <v>824</v>
      </c>
    </row>
    <row r="48" spans="1:15" ht="54" hidden="1">
      <c r="A48" s="124">
        <v>12945423</v>
      </c>
      <c r="B48" s="125">
        <v>98630004</v>
      </c>
      <c r="C48" s="126" t="s">
        <v>951</v>
      </c>
      <c r="D48" s="127" t="s">
        <v>952</v>
      </c>
      <c r="E48" s="127" t="s">
        <v>814</v>
      </c>
      <c r="F48" s="127" t="s">
        <v>953</v>
      </c>
      <c r="G48" s="128" t="s">
        <v>954</v>
      </c>
      <c r="H48" s="127"/>
      <c r="I48" s="128" t="s">
        <v>818</v>
      </c>
      <c r="J48" s="127" t="s">
        <v>955</v>
      </c>
      <c r="K48" s="128" t="s">
        <v>956</v>
      </c>
      <c r="L48" s="127" t="s">
        <v>957</v>
      </c>
      <c r="M48" s="128" t="s">
        <v>958</v>
      </c>
      <c r="N48" s="127" t="s">
        <v>823</v>
      </c>
      <c r="O48" s="127" t="s">
        <v>824</v>
      </c>
    </row>
    <row r="49" spans="1:15" ht="54" hidden="1">
      <c r="A49" s="129">
        <v>12945424</v>
      </c>
      <c r="B49" s="130">
        <v>98630004</v>
      </c>
      <c r="C49" s="131" t="s">
        <v>951</v>
      </c>
      <c r="D49" s="132" t="s">
        <v>959</v>
      </c>
      <c r="E49" s="132" t="s">
        <v>904</v>
      </c>
      <c r="F49" s="132" t="s">
        <v>879</v>
      </c>
      <c r="G49" s="133" t="s">
        <v>960</v>
      </c>
      <c r="H49" s="132"/>
      <c r="I49" s="133" t="s">
        <v>818</v>
      </c>
      <c r="J49" s="132" t="s">
        <v>955</v>
      </c>
      <c r="K49" s="133" t="s">
        <v>961</v>
      </c>
      <c r="L49" s="132" t="s">
        <v>962</v>
      </c>
      <c r="M49" s="133" t="s">
        <v>958</v>
      </c>
      <c r="N49" s="132" t="s">
        <v>823</v>
      </c>
      <c r="O49" s="132" t="s">
        <v>824</v>
      </c>
    </row>
    <row r="50" spans="1:15" ht="54">
      <c r="A50" s="124">
        <v>12945882</v>
      </c>
      <c r="B50" s="125">
        <v>900337751</v>
      </c>
      <c r="C50" s="126" t="s">
        <v>146</v>
      </c>
      <c r="D50" s="127" t="s">
        <v>963</v>
      </c>
      <c r="E50" s="127" t="s">
        <v>871</v>
      </c>
      <c r="F50" s="127" t="s">
        <v>964</v>
      </c>
      <c r="G50" s="128" t="s">
        <v>965</v>
      </c>
      <c r="H50" s="127"/>
      <c r="I50" s="128" t="s">
        <v>818</v>
      </c>
      <c r="J50" s="127" t="s">
        <v>966</v>
      </c>
      <c r="K50" s="128" t="s">
        <v>967</v>
      </c>
      <c r="L50" s="127" t="s">
        <v>968</v>
      </c>
      <c r="M50" s="128" t="s">
        <v>969</v>
      </c>
      <c r="N50" s="127" t="s">
        <v>823</v>
      </c>
      <c r="O50" s="127" t="s">
        <v>824</v>
      </c>
    </row>
    <row r="51" spans="1:15" ht="54">
      <c r="A51" s="129">
        <v>12945994</v>
      </c>
      <c r="B51" s="130">
        <v>900337751</v>
      </c>
      <c r="C51" s="131" t="s">
        <v>146</v>
      </c>
      <c r="D51" s="132" t="s">
        <v>970</v>
      </c>
      <c r="E51" s="132" t="s">
        <v>904</v>
      </c>
      <c r="F51" s="132" t="s">
        <v>971</v>
      </c>
      <c r="G51" s="133" t="s">
        <v>828</v>
      </c>
      <c r="H51" s="132"/>
      <c r="I51" s="133" t="s">
        <v>818</v>
      </c>
      <c r="J51" s="132" t="s">
        <v>972</v>
      </c>
      <c r="K51" s="133" t="s">
        <v>973</v>
      </c>
      <c r="L51" s="132" t="s">
        <v>974</v>
      </c>
      <c r="M51" s="133" t="s">
        <v>975</v>
      </c>
      <c r="N51" s="132" t="s">
        <v>823</v>
      </c>
      <c r="O51" s="132" t="s">
        <v>824</v>
      </c>
    </row>
    <row r="52" spans="1:15" ht="54">
      <c r="A52" s="124">
        <v>12946014</v>
      </c>
      <c r="B52" s="125">
        <v>900337751</v>
      </c>
      <c r="C52" s="126" t="s">
        <v>146</v>
      </c>
      <c r="D52" s="127" t="s">
        <v>976</v>
      </c>
      <c r="E52" s="127" t="s">
        <v>904</v>
      </c>
      <c r="F52" s="127" t="s">
        <v>905</v>
      </c>
      <c r="G52" s="128" t="s">
        <v>977</v>
      </c>
      <c r="H52" s="127"/>
      <c r="I52" s="128" t="s">
        <v>818</v>
      </c>
      <c r="J52" s="127" t="s">
        <v>978</v>
      </c>
      <c r="K52" s="128" t="s">
        <v>979</v>
      </c>
      <c r="L52" s="127" t="s">
        <v>980</v>
      </c>
      <c r="M52" s="128" t="s">
        <v>981</v>
      </c>
      <c r="N52" s="127" t="s">
        <v>823</v>
      </c>
      <c r="O52" s="127" t="s">
        <v>824</v>
      </c>
    </row>
    <row r="53" spans="1:15" ht="65.25" customHeight="1">
      <c r="A53" s="301">
        <v>12948759</v>
      </c>
      <c r="B53" s="112">
        <v>42868035</v>
      </c>
      <c r="C53" s="113" t="s">
        <v>982</v>
      </c>
      <c r="D53" s="303" t="s">
        <v>984</v>
      </c>
      <c r="E53" s="303" t="s">
        <v>814</v>
      </c>
      <c r="F53" s="303" t="s">
        <v>985</v>
      </c>
      <c r="G53" s="305" t="s">
        <v>878</v>
      </c>
      <c r="H53" s="303"/>
      <c r="I53" s="305" t="s">
        <v>818</v>
      </c>
      <c r="J53" s="303" t="s">
        <v>986</v>
      </c>
      <c r="K53" s="305" t="s">
        <v>987</v>
      </c>
      <c r="L53" s="303" t="s">
        <v>988</v>
      </c>
      <c r="M53" s="305" t="s">
        <v>989</v>
      </c>
      <c r="N53" s="303" t="s">
        <v>823</v>
      </c>
      <c r="O53" s="303" t="s">
        <v>824</v>
      </c>
    </row>
    <row r="54" spans="1:15" ht="15.75">
      <c r="A54" s="302"/>
      <c r="B54" s="116">
        <v>70077149</v>
      </c>
      <c r="C54" s="117" t="s">
        <v>983</v>
      </c>
      <c r="D54" s="304"/>
      <c r="E54" s="304"/>
      <c r="F54" s="304"/>
      <c r="G54" s="306"/>
      <c r="H54" s="304"/>
      <c r="I54" s="306"/>
      <c r="J54" s="304"/>
      <c r="K54" s="306"/>
      <c r="L54" s="304"/>
      <c r="M54" s="306"/>
      <c r="N54" s="304"/>
      <c r="O54" s="304"/>
    </row>
    <row r="55" spans="1:15" ht="54">
      <c r="A55" s="124">
        <v>12948935</v>
      </c>
      <c r="B55" s="125">
        <v>900317346</v>
      </c>
      <c r="C55" s="126" t="s">
        <v>990</v>
      </c>
      <c r="D55" s="127" t="s">
        <v>991</v>
      </c>
      <c r="E55" s="127" t="s">
        <v>904</v>
      </c>
      <c r="F55" s="127" t="s">
        <v>879</v>
      </c>
      <c r="G55" s="128" t="s">
        <v>992</v>
      </c>
      <c r="H55" s="127"/>
      <c r="I55" s="128" t="s">
        <v>818</v>
      </c>
      <c r="J55" s="127" t="s">
        <v>993</v>
      </c>
      <c r="K55" s="128" t="s">
        <v>994</v>
      </c>
      <c r="L55" s="127" t="s">
        <v>995</v>
      </c>
      <c r="M55" s="128" t="s">
        <v>996</v>
      </c>
      <c r="N55" s="127" t="s">
        <v>823</v>
      </c>
      <c r="O55" s="127" t="s">
        <v>824</v>
      </c>
    </row>
    <row r="56" spans="1:15" ht="54">
      <c r="A56" s="129">
        <v>12948936</v>
      </c>
      <c r="B56" s="130">
        <v>900317346</v>
      </c>
      <c r="C56" s="131" t="s">
        <v>990</v>
      </c>
      <c r="D56" s="132" t="s">
        <v>997</v>
      </c>
      <c r="E56" s="132" t="s">
        <v>904</v>
      </c>
      <c r="F56" s="132" t="s">
        <v>998</v>
      </c>
      <c r="G56" s="133" t="s">
        <v>999</v>
      </c>
      <c r="H56" s="132"/>
      <c r="I56" s="133" t="s">
        <v>818</v>
      </c>
      <c r="J56" s="132" t="s">
        <v>993</v>
      </c>
      <c r="K56" s="133" t="s">
        <v>1000</v>
      </c>
      <c r="L56" s="132" t="s">
        <v>1001</v>
      </c>
      <c r="M56" s="133" t="s">
        <v>996</v>
      </c>
      <c r="N56" s="132" t="s">
        <v>823</v>
      </c>
      <c r="O56" s="132" t="s">
        <v>824</v>
      </c>
    </row>
    <row r="57" spans="1:15" ht="54">
      <c r="A57" s="124">
        <v>12949031</v>
      </c>
      <c r="B57" s="125">
        <v>71686889</v>
      </c>
      <c r="C57" s="126" t="s">
        <v>300</v>
      </c>
      <c r="D57" s="127" t="s">
        <v>1002</v>
      </c>
      <c r="E57" s="127" t="s">
        <v>857</v>
      </c>
      <c r="F57" s="127" t="s">
        <v>1003</v>
      </c>
      <c r="G57" s="128" t="s">
        <v>1004</v>
      </c>
      <c r="H57" s="127"/>
      <c r="I57" s="128" t="s">
        <v>818</v>
      </c>
      <c r="J57" s="127" t="s">
        <v>1005</v>
      </c>
      <c r="K57" s="128" t="s">
        <v>987</v>
      </c>
      <c r="L57" s="127" t="s">
        <v>988</v>
      </c>
      <c r="M57" s="128" t="s">
        <v>1006</v>
      </c>
      <c r="N57" s="127" t="s">
        <v>823</v>
      </c>
      <c r="O57" s="127" t="s">
        <v>824</v>
      </c>
    </row>
    <row r="58" spans="1:15" ht="54">
      <c r="A58" s="129">
        <v>12949803</v>
      </c>
      <c r="B58" s="130">
        <v>8305143</v>
      </c>
      <c r="C58" s="131" t="s">
        <v>1007</v>
      </c>
      <c r="D58" s="132" t="s">
        <v>1008</v>
      </c>
      <c r="E58" s="132" t="s">
        <v>814</v>
      </c>
      <c r="F58" s="132" t="s">
        <v>1009</v>
      </c>
      <c r="G58" s="133" t="s">
        <v>922</v>
      </c>
      <c r="H58" s="132"/>
      <c r="I58" s="133" t="s">
        <v>818</v>
      </c>
      <c r="J58" s="132" t="s">
        <v>1010</v>
      </c>
      <c r="K58" s="133" t="s">
        <v>1011</v>
      </c>
      <c r="L58" s="132" t="s">
        <v>1012</v>
      </c>
      <c r="M58" s="133" t="s">
        <v>1013</v>
      </c>
      <c r="N58" s="132" t="s">
        <v>823</v>
      </c>
      <c r="O58" s="132" t="s">
        <v>824</v>
      </c>
    </row>
    <row r="59" spans="1:15" ht="54">
      <c r="A59" s="124">
        <v>12950062</v>
      </c>
      <c r="B59" s="125">
        <v>900327969</v>
      </c>
      <c r="C59" s="126" t="s">
        <v>1014</v>
      </c>
      <c r="D59" s="127" t="s">
        <v>1015</v>
      </c>
      <c r="E59" s="127" t="s">
        <v>904</v>
      </c>
      <c r="F59" s="127" t="s">
        <v>1016</v>
      </c>
      <c r="G59" s="128" t="s">
        <v>1017</v>
      </c>
      <c r="H59" s="127"/>
      <c r="I59" s="128" t="s">
        <v>818</v>
      </c>
      <c r="J59" s="127" t="s">
        <v>1018</v>
      </c>
      <c r="K59" s="128" t="s">
        <v>914</v>
      </c>
      <c r="L59" s="127" t="s">
        <v>915</v>
      </c>
      <c r="M59" s="128" t="s">
        <v>1019</v>
      </c>
      <c r="N59" s="127" t="s">
        <v>823</v>
      </c>
      <c r="O59" s="127" t="s">
        <v>824</v>
      </c>
    </row>
    <row r="60" spans="1:15" ht="54">
      <c r="A60" s="129">
        <v>12950104</v>
      </c>
      <c r="B60" s="130">
        <v>356643</v>
      </c>
      <c r="C60" s="131" t="s">
        <v>1020</v>
      </c>
      <c r="D60" s="132" t="s">
        <v>1021</v>
      </c>
      <c r="E60" s="132" t="s">
        <v>857</v>
      </c>
      <c r="F60" s="132" t="s">
        <v>1022</v>
      </c>
      <c r="G60" s="133" t="s">
        <v>1023</v>
      </c>
      <c r="H60" s="132"/>
      <c r="I60" s="133" t="s">
        <v>818</v>
      </c>
      <c r="J60" s="132" t="s">
        <v>1024</v>
      </c>
      <c r="K60" s="133" t="s">
        <v>1025</v>
      </c>
      <c r="L60" s="132" t="s">
        <v>1026</v>
      </c>
      <c r="M60" s="133" t="s">
        <v>1027</v>
      </c>
      <c r="N60" s="132" t="s">
        <v>823</v>
      </c>
      <c r="O60" s="132" t="s">
        <v>824</v>
      </c>
    </row>
    <row r="61" spans="1:15" ht="108">
      <c r="A61" s="124">
        <v>12950377</v>
      </c>
      <c r="B61" s="125">
        <v>75086336</v>
      </c>
      <c r="C61" s="126" t="s">
        <v>513</v>
      </c>
      <c r="D61" s="127" t="s">
        <v>1028</v>
      </c>
      <c r="E61" s="127" t="s">
        <v>904</v>
      </c>
      <c r="F61" s="127" t="s">
        <v>1022</v>
      </c>
      <c r="G61" s="128" t="s">
        <v>1029</v>
      </c>
      <c r="H61" s="127"/>
      <c r="I61" s="128" t="s">
        <v>818</v>
      </c>
      <c r="J61" s="127" t="s">
        <v>1030</v>
      </c>
      <c r="K61" s="128" t="s">
        <v>1011</v>
      </c>
      <c r="L61" s="127" t="s">
        <v>1012</v>
      </c>
      <c r="M61" s="128" t="s">
        <v>1031</v>
      </c>
      <c r="N61" s="127" t="s">
        <v>823</v>
      </c>
      <c r="O61" s="127" t="s">
        <v>824</v>
      </c>
    </row>
    <row r="62" spans="1:15" ht="54">
      <c r="A62" s="129">
        <v>12950556</v>
      </c>
      <c r="B62" s="130">
        <v>16720181</v>
      </c>
      <c r="C62" s="131" t="s">
        <v>400</v>
      </c>
      <c r="D62" s="132" t="s">
        <v>1032</v>
      </c>
      <c r="E62" s="132" t="s">
        <v>857</v>
      </c>
      <c r="F62" s="132" t="s">
        <v>971</v>
      </c>
      <c r="G62" s="133" t="s">
        <v>1033</v>
      </c>
      <c r="H62" s="132"/>
      <c r="I62" s="133" t="s">
        <v>818</v>
      </c>
      <c r="J62" s="132" t="s">
        <v>1034</v>
      </c>
      <c r="K62" s="133" t="s">
        <v>1035</v>
      </c>
      <c r="L62" s="132" t="s">
        <v>1036</v>
      </c>
      <c r="M62" s="133" t="s">
        <v>1037</v>
      </c>
      <c r="N62" s="132" t="s">
        <v>823</v>
      </c>
      <c r="O62" s="132" t="s">
        <v>824</v>
      </c>
    </row>
    <row r="63" spans="1:15" ht="54">
      <c r="A63" s="124">
        <v>12951138</v>
      </c>
      <c r="B63" s="125">
        <v>387824</v>
      </c>
      <c r="C63" s="126" t="s">
        <v>351</v>
      </c>
      <c r="D63" s="127" t="s">
        <v>1038</v>
      </c>
      <c r="E63" s="127" t="s">
        <v>857</v>
      </c>
      <c r="F63" s="127" t="s">
        <v>998</v>
      </c>
      <c r="G63" s="128" t="s">
        <v>1039</v>
      </c>
      <c r="H63" s="127"/>
      <c r="I63" s="128" t="s">
        <v>818</v>
      </c>
      <c r="J63" s="127" t="s">
        <v>1040</v>
      </c>
      <c r="K63" s="128" t="s">
        <v>1041</v>
      </c>
      <c r="L63" s="127" t="s">
        <v>1042</v>
      </c>
      <c r="M63" s="128" t="s">
        <v>1043</v>
      </c>
      <c r="N63" s="127" t="s">
        <v>823</v>
      </c>
      <c r="O63" s="127" t="s">
        <v>824</v>
      </c>
    </row>
    <row r="64" spans="1:15" ht="54">
      <c r="A64" s="129">
        <v>12952056</v>
      </c>
      <c r="B64" s="130">
        <v>71687586</v>
      </c>
      <c r="C64" s="131" t="s">
        <v>1044</v>
      </c>
      <c r="D64" s="132" t="s">
        <v>1045</v>
      </c>
      <c r="E64" s="132" t="s">
        <v>814</v>
      </c>
      <c r="F64" s="132" t="s">
        <v>1022</v>
      </c>
      <c r="G64" s="133" t="s">
        <v>865</v>
      </c>
      <c r="H64" s="132"/>
      <c r="I64" s="133" t="s">
        <v>818</v>
      </c>
      <c r="J64" s="132" t="s">
        <v>1046</v>
      </c>
      <c r="K64" s="133" t="s">
        <v>1011</v>
      </c>
      <c r="L64" s="132" t="s">
        <v>1012</v>
      </c>
      <c r="M64" s="133" t="s">
        <v>1047</v>
      </c>
      <c r="N64" s="132" t="s">
        <v>823</v>
      </c>
      <c r="O64" s="132" t="s">
        <v>824</v>
      </c>
    </row>
    <row r="65" spans="1:15" ht="81">
      <c r="A65" s="124">
        <v>12952522</v>
      </c>
      <c r="B65" s="125">
        <v>900391486</v>
      </c>
      <c r="C65" s="126" t="s">
        <v>1048</v>
      </c>
      <c r="D65" s="127" t="s">
        <v>1049</v>
      </c>
      <c r="E65" s="127" t="s">
        <v>904</v>
      </c>
      <c r="F65" s="127" t="s">
        <v>1050</v>
      </c>
      <c r="G65" s="128" t="s">
        <v>1051</v>
      </c>
      <c r="H65" s="127"/>
      <c r="I65" s="128" t="s">
        <v>818</v>
      </c>
      <c r="J65" s="127" t="s">
        <v>1052</v>
      </c>
      <c r="K65" s="128" t="s">
        <v>1053</v>
      </c>
      <c r="L65" s="127" t="s">
        <v>1054</v>
      </c>
      <c r="M65" s="128" t="s">
        <v>1055</v>
      </c>
      <c r="N65" s="127" t="s">
        <v>823</v>
      </c>
      <c r="O65" s="127" t="s">
        <v>824</v>
      </c>
    </row>
    <row r="66" spans="1:15" ht="67.5">
      <c r="A66" s="129">
        <v>12952524</v>
      </c>
      <c r="B66" s="130">
        <v>900391486</v>
      </c>
      <c r="C66" s="131" t="s">
        <v>1048</v>
      </c>
      <c r="D66" s="132" t="s">
        <v>1056</v>
      </c>
      <c r="E66" s="132" t="s">
        <v>871</v>
      </c>
      <c r="F66" s="132" t="s">
        <v>971</v>
      </c>
      <c r="G66" s="133" t="s">
        <v>1057</v>
      </c>
      <c r="H66" s="132"/>
      <c r="I66" s="133" t="s">
        <v>818</v>
      </c>
      <c r="J66" s="132" t="s">
        <v>1052</v>
      </c>
      <c r="K66" s="133" t="s">
        <v>1058</v>
      </c>
      <c r="L66" s="132" t="s">
        <v>1059</v>
      </c>
      <c r="M66" s="133" t="s">
        <v>1055</v>
      </c>
      <c r="N66" s="132" t="s">
        <v>823</v>
      </c>
      <c r="O66" s="132" t="s">
        <v>824</v>
      </c>
    </row>
    <row r="67" spans="1:15" ht="54">
      <c r="A67" s="124">
        <v>12953267</v>
      </c>
      <c r="B67" s="125">
        <v>71788085</v>
      </c>
      <c r="C67" s="126" t="s">
        <v>691</v>
      </c>
      <c r="D67" s="127" t="s">
        <v>1060</v>
      </c>
      <c r="E67" s="127" t="s">
        <v>871</v>
      </c>
      <c r="F67" s="127" t="s">
        <v>1061</v>
      </c>
      <c r="G67" s="128" t="s">
        <v>922</v>
      </c>
      <c r="H67" s="127"/>
      <c r="I67" s="128" t="s">
        <v>818</v>
      </c>
      <c r="J67" s="127" t="s">
        <v>1062</v>
      </c>
      <c r="K67" s="128" t="s">
        <v>1053</v>
      </c>
      <c r="L67" s="127" t="s">
        <v>1054</v>
      </c>
      <c r="M67" s="128" t="s">
        <v>1063</v>
      </c>
      <c r="N67" s="127" t="s">
        <v>823</v>
      </c>
      <c r="O67" s="127" t="s">
        <v>824</v>
      </c>
    </row>
    <row r="68" spans="1:15" ht="54">
      <c r="A68" s="129">
        <v>12953318</v>
      </c>
      <c r="B68" s="130">
        <v>42894857</v>
      </c>
      <c r="C68" s="131" t="s">
        <v>1064</v>
      </c>
      <c r="D68" s="132" t="s">
        <v>1065</v>
      </c>
      <c r="E68" s="132" t="s">
        <v>904</v>
      </c>
      <c r="F68" s="132" t="s">
        <v>1022</v>
      </c>
      <c r="G68" s="133" t="s">
        <v>906</v>
      </c>
      <c r="H68" s="132"/>
      <c r="I68" s="133" t="s">
        <v>818</v>
      </c>
      <c r="J68" s="132" t="s">
        <v>1066</v>
      </c>
      <c r="K68" s="133" t="s">
        <v>987</v>
      </c>
      <c r="L68" s="132" t="s">
        <v>988</v>
      </c>
      <c r="M68" s="133" t="s">
        <v>1067</v>
      </c>
      <c r="N68" s="132" t="s">
        <v>823</v>
      </c>
      <c r="O68" s="132" t="s">
        <v>824</v>
      </c>
    </row>
    <row r="69" spans="1:15" ht="108">
      <c r="A69" s="124">
        <v>12954597</v>
      </c>
      <c r="B69" s="125">
        <v>900308264</v>
      </c>
      <c r="C69" s="126" t="s">
        <v>1068</v>
      </c>
      <c r="D69" s="127" t="s">
        <v>1069</v>
      </c>
      <c r="E69" s="127" t="s">
        <v>871</v>
      </c>
      <c r="F69" s="127" t="s">
        <v>985</v>
      </c>
      <c r="G69" s="128" t="s">
        <v>1070</v>
      </c>
      <c r="H69" s="127"/>
      <c r="I69" s="128" t="s">
        <v>818</v>
      </c>
      <c r="J69" s="127" t="s">
        <v>1066</v>
      </c>
      <c r="K69" s="128" t="s">
        <v>1071</v>
      </c>
      <c r="L69" s="127" t="s">
        <v>1072</v>
      </c>
      <c r="M69" s="128" t="s">
        <v>1067</v>
      </c>
      <c r="N69" s="127" t="s">
        <v>823</v>
      </c>
      <c r="O69" s="127" t="s">
        <v>824</v>
      </c>
    </row>
    <row r="70" spans="1:15" ht="108">
      <c r="A70" s="129">
        <v>12954598</v>
      </c>
      <c r="B70" s="130">
        <v>900308264</v>
      </c>
      <c r="C70" s="131" t="s">
        <v>1068</v>
      </c>
      <c r="D70" s="132" t="s">
        <v>1073</v>
      </c>
      <c r="E70" s="132" t="s">
        <v>904</v>
      </c>
      <c r="F70" s="132" t="s">
        <v>985</v>
      </c>
      <c r="G70" s="133" t="s">
        <v>1074</v>
      </c>
      <c r="H70" s="132"/>
      <c r="I70" s="133" t="s">
        <v>818</v>
      </c>
      <c r="J70" s="132" t="s">
        <v>1075</v>
      </c>
      <c r="K70" s="133" t="s">
        <v>1025</v>
      </c>
      <c r="L70" s="132" t="s">
        <v>1026</v>
      </c>
      <c r="M70" s="133" t="s">
        <v>1076</v>
      </c>
      <c r="N70" s="132" t="s">
        <v>823</v>
      </c>
      <c r="O70" s="132" t="s">
        <v>824</v>
      </c>
    </row>
    <row r="71" spans="1:15" ht="108">
      <c r="A71" s="124">
        <v>12954870</v>
      </c>
      <c r="B71" s="125">
        <v>71786336</v>
      </c>
      <c r="C71" s="126" t="s">
        <v>1077</v>
      </c>
      <c r="D71" s="127" t="s">
        <v>1078</v>
      </c>
      <c r="E71" s="127" t="s">
        <v>871</v>
      </c>
      <c r="F71" s="127" t="s">
        <v>985</v>
      </c>
      <c r="G71" s="128" t="s">
        <v>885</v>
      </c>
      <c r="H71" s="127"/>
      <c r="I71" s="128" t="s">
        <v>818</v>
      </c>
      <c r="J71" s="127" t="s">
        <v>1066</v>
      </c>
      <c r="K71" s="128" t="s">
        <v>1079</v>
      </c>
      <c r="L71" s="127" t="s">
        <v>1080</v>
      </c>
      <c r="M71" s="128" t="s">
        <v>1067</v>
      </c>
      <c r="N71" s="127" t="s">
        <v>823</v>
      </c>
      <c r="O71" s="127" t="s">
        <v>824</v>
      </c>
    </row>
    <row r="72" spans="1:15" ht="108">
      <c r="A72" s="129">
        <v>12955249</v>
      </c>
      <c r="B72" s="130">
        <v>811047196</v>
      </c>
      <c r="C72" s="131" t="s">
        <v>1081</v>
      </c>
      <c r="D72" s="132" t="s">
        <v>1082</v>
      </c>
      <c r="E72" s="132" t="s">
        <v>904</v>
      </c>
      <c r="F72" s="132" t="s">
        <v>985</v>
      </c>
      <c r="G72" s="133" t="s">
        <v>1083</v>
      </c>
      <c r="H72" s="132"/>
      <c r="I72" s="133" t="s">
        <v>818</v>
      </c>
      <c r="J72" s="132" t="s">
        <v>1084</v>
      </c>
      <c r="K72" s="133" t="s">
        <v>956</v>
      </c>
      <c r="L72" s="132" t="s">
        <v>957</v>
      </c>
      <c r="M72" s="133" t="s">
        <v>1085</v>
      </c>
      <c r="N72" s="132" t="s">
        <v>823</v>
      </c>
      <c r="O72" s="132" t="s">
        <v>824</v>
      </c>
    </row>
    <row r="73" spans="1:15" ht="54">
      <c r="A73" s="124">
        <v>12955251</v>
      </c>
      <c r="B73" s="125">
        <v>811047196</v>
      </c>
      <c r="C73" s="126" t="s">
        <v>1081</v>
      </c>
      <c r="D73" s="127" t="s">
        <v>1078</v>
      </c>
      <c r="E73" s="127" t="s">
        <v>871</v>
      </c>
      <c r="F73" s="127" t="s">
        <v>1061</v>
      </c>
      <c r="G73" s="128" t="s">
        <v>1083</v>
      </c>
      <c r="H73" s="127"/>
      <c r="I73" s="128" t="s">
        <v>818</v>
      </c>
      <c r="J73" s="127" t="s">
        <v>1084</v>
      </c>
      <c r="K73" s="128" t="s">
        <v>1086</v>
      </c>
      <c r="L73" s="127" t="s">
        <v>1087</v>
      </c>
      <c r="M73" s="128" t="s">
        <v>1085</v>
      </c>
      <c r="N73" s="127" t="s">
        <v>823</v>
      </c>
      <c r="O73" s="127" t="s">
        <v>824</v>
      </c>
    </row>
    <row r="74" spans="1:15" ht="108">
      <c r="A74" s="129">
        <v>12955416</v>
      </c>
      <c r="B74" s="130">
        <v>71751113</v>
      </c>
      <c r="C74" s="131" t="s">
        <v>688</v>
      </c>
      <c r="D74" s="132" t="s">
        <v>1088</v>
      </c>
      <c r="E74" s="132" t="s">
        <v>871</v>
      </c>
      <c r="F74" s="132" t="s">
        <v>985</v>
      </c>
      <c r="G74" s="133" t="s">
        <v>954</v>
      </c>
      <c r="H74" s="132"/>
      <c r="I74" s="133" t="s">
        <v>818</v>
      </c>
      <c r="J74" s="132" t="s">
        <v>1089</v>
      </c>
      <c r="K74" s="133" t="s">
        <v>1090</v>
      </c>
      <c r="L74" s="132" t="s">
        <v>1091</v>
      </c>
      <c r="M74" s="133" t="s">
        <v>1092</v>
      </c>
      <c r="N74" s="132" t="s">
        <v>823</v>
      </c>
      <c r="O74" s="132" t="s">
        <v>824</v>
      </c>
    </row>
    <row r="75" spans="1:15" ht="54">
      <c r="A75" s="124">
        <v>12955417</v>
      </c>
      <c r="B75" s="125">
        <v>79366531</v>
      </c>
      <c r="C75" s="126" t="s">
        <v>1093</v>
      </c>
      <c r="D75" s="127" t="s">
        <v>1094</v>
      </c>
      <c r="E75" s="127" t="s">
        <v>871</v>
      </c>
      <c r="F75" s="127" t="s">
        <v>998</v>
      </c>
      <c r="G75" s="128" t="s">
        <v>965</v>
      </c>
      <c r="H75" s="127"/>
      <c r="I75" s="128" t="s">
        <v>818</v>
      </c>
      <c r="J75" s="127" t="s">
        <v>1089</v>
      </c>
      <c r="K75" s="128" t="s">
        <v>855</v>
      </c>
      <c r="L75" s="127" t="s">
        <v>856</v>
      </c>
      <c r="M75" s="128" t="s">
        <v>1092</v>
      </c>
      <c r="N75" s="127" t="s">
        <v>823</v>
      </c>
      <c r="O75" s="127" t="s">
        <v>824</v>
      </c>
    </row>
    <row r="76" spans="1:15" ht="108">
      <c r="A76" s="129">
        <v>12955472</v>
      </c>
      <c r="B76" s="130">
        <v>811041440</v>
      </c>
      <c r="C76" s="131" t="s">
        <v>1095</v>
      </c>
      <c r="D76" s="132" t="s">
        <v>1096</v>
      </c>
      <c r="E76" s="132" t="s">
        <v>871</v>
      </c>
      <c r="F76" s="132" t="s">
        <v>985</v>
      </c>
      <c r="G76" s="133" t="s">
        <v>1097</v>
      </c>
      <c r="H76" s="132"/>
      <c r="I76" s="133" t="s">
        <v>818</v>
      </c>
      <c r="J76" s="132" t="s">
        <v>1071</v>
      </c>
      <c r="K76" s="133" t="s">
        <v>956</v>
      </c>
      <c r="L76" s="132" t="s">
        <v>957</v>
      </c>
      <c r="M76" s="133" t="s">
        <v>1072</v>
      </c>
      <c r="N76" s="132" t="s">
        <v>823</v>
      </c>
      <c r="O76" s="132" t="s">
        <v>824</v>
      </c>
    </row>
    <row r="77" spans="1:15" ht="108">
      <c r="A77" s="124">
        <v>12955473</v>
      </c>
      <c r="B77" s="125">
        <v>811041440</v>
      </c>
      <c r="C77" s="126" t="s">
        <v>1095</v>
      </c>
      <c r="D77" s="127" t="s">
        <v>1098</v>
      </c>
      <c r="E77" s="127" t="s">
        <v>904</v>
      </c>
      <c r="F77" s="127" t="s">
        <v>985</v>
      </c>
      <c r="G77" s="128" t="s">
        <v>865</v>
      </c>
      <c r="H77" s="127"/>
      <c r="I77" s="128" t="s">
        <v>818</v>
      </c>
      <c r="J77" s="127" t="s">
        <v>1071</v>
      </c>
      <c r="K77" s="128" t="s">
        <v>956</v>
      </c>
      <c r="L77" s="127" t="s">
        <v>957</v>
      </c>
      <c r="M77" s="128" t="s">
        <v>1072</v>
      </c>
      <c r="N77" s="127" t="s">
        <v>823</v>
      </c>
      <c r="O77" s="127" t="s">
        <v>824</v>
      </c>
    </row>
    <row r="78" spans="1:15" ht="108">
      <c r="A78" s="129">
        <v>12955580</v>
      </c>
      <c r="B78" s="130">
        <v>71597936</v>
      </c>
      <c r="C78" s="131" t="s">
        <v>696</v>
      </c>
      <c r="D78" s="132" t="s">
        <v>1099</v>
      </c>
      <c r="E78" s="132" t="s">
        <v>871</v>
      </c>
      <c r="F78" s="132" t="s">
        <v>985</v>
      </c>
      <c r="G78" s="133" t="s">
        <v>1100</v>
      </c>
      <c r="H78" s="132"/>
      <c r="I78" s="133" t="s">
        <v>818</v>
      </c>
      <c r="J78" s="132" t="s">
        <v>1071</v>
      </c>
      <c r="K78" s="133" t="s">
        <v>956</v>
      </c>
      <c r="L78" s="132" t="s">
        <v>957</v>
      </c>
      <c r="M78" s="133" t="s">
        <v>1072</v>
      </c>
      <c r="N78" s="132" t="s">
        <v>823</v>
      </c>
      <c r="O78" s="132" t="s">
        <v>824</v>
      </c>
    </row>
    <row r="79" spans="1:15" ht="54">
      <c r="A79" s="124">
        <v>12956382</v>
      </c>
      <c r="B79" s="125">
        <v>71628902</v>
      </c>
      <c r="C79" s="126" t="s">
        <v>721</v>
      </c>
      <c r="D79" s="127" t="s">
        <v>1101</v>
      </c>
      <c r="E79" s="127" t="s">
        <v>871</v>
      </c>
      <c r="F79" s="127" t="s">
        <v>1102</v>
      </c>
      <c r="G79" s="128" t="s">
        <v>1004</v>
      </c>
      <c r="H79" s="127"/>
      <c r="I79" s="128" t="s">
        <v>818</v>
      </c>
      <c r="J79" s="127" t="s">
        <v>1103</v>
      </c>
      <c r="K79" s="128" t="s">
        <v>1104</v>
      </c>
      <c r="L79" s="127" t="s">
        <v>1105</v>
      </c>
      <c r="M79" s="128" t="s">
        <v>1106</v>
      </c>
      <c r="N79" s="127" t="s">
        <v>823</v>
      </c>
      <c r="O79" s="127" t="s">
        <v>824</v>
      </c>
    </row>
    <row r="80" spans="1:15" ht="54">
      <c r="A80" s="129">
        <v>12956383</v>
      </c>
      <c r="B80" s="130">
        <v>71628902</v>
      </c>
      <c r="C80" s="131" t="s">
        <v>721</v>
      </c>
      <c r="D80" s="132" t="s">
        <v>1107</v>
      </c>
      <c r="E80" s="132" t="s">
        <v>814</v>
      </c>
      <c r="F80" s="132" t="s">
        <v>1108</v>
      </c>
      <c r="G80" s="133" t="s">
        <v>965</v>
      </c>
      <c r="H80" s="132"/>
      <c r="I80" s="133" t="s">
        <v>818</v>
      </c>
      <c r="J80" s="132" t="s">
        <v>1103</v>
      </c>
      <c r="K80" s="133" t="s">
        <v>1103</v>
      </c>
      <c r="L80" s="132" t="s">
        <v>1106</v>
      </c>
      <c r="M80" s="133" t="s">
        <v>1106</v>
      </c>
      <c r="N80" s="132" t="s">
        <v>823</v>
      </c>
      <c r="O80" s="132" t="s">
        <v>824</v>
      </c>
    </row>
    <row r="81" spans="1:15" ht="54">
      <c r="A81" s="124">
        <v>12956384</v>
      </c>
      <c r="B81" s="125">
        <v>71628902</v>
      </c>
      <c r="C81" s="126" t="s">
        <v>721</v>
      </c>
      <c r="D81" s="127" t="s">
        <v>1109</v>
      </c>
      <c r="E81" s="127" t="s">
        <v>904</v>
      </c>
      <c r="F81" s="127" t="s">
        <v>971</v>
      </c>
      <c r="G81" s="128" t="s">
        <v>999</v>
      </c>
      <c r="H81" s="127"/>
      <c r="I81" s="128" t="s">
        <v>818</v>
      </c>
      <c r="J81" s="127" t="s">
        <v>1103</v>
      </c>
      <c r="K81" s="128" t="s">
        <v>1025</v>
      </c>
      <c r="L81" s="127" t="s">
        <v>1026</v>
      </c>
      <c r="M81" s="128" t="s">
        <v>1106</v>
      </c>
      <c r="N81" s="127" t="s">
        <v>823</v>
      </c>
      <c r="O81" s="127" t="s">
        <v>824</v>
      </c>
    </row>
    <row r="82" spans="1:15" ht="54">
      <c r="A82" s="129">
        <v>12956420</v>
      </c>
      <c r="B82" s="130">
        <v>43275743</v>
      </c>
      <c r="C82" s="131" t="s">
        <v>1110</v>
      </c>
      <c r="D82" s="132" t="s">
        <v>1111</v>
      </c>
      <c r="E82" s="132" t="s">
        <v>814</v>
      </c>
      <c r="F82" s="132" t="s">
        <v>1112</v>
      </c>
      <c r="G82" s="133" t="s">
        <v>1113</v>
      </c>
      <c r="H82" s="132"/>
      <c r="I82" s="133" t="s">
        <v>818</v>
      </c>
      <c r="J82" s="132" t="s">
        <v>1114</v>
      </c>
      <c r="K82" s="133" t="s">
        <v>1115</v>
      </c>
      <c r="L82" s="132" t="s">
        <v>1116</v>
      </c>
      <c r="M82" s="133" t="s">
        <v>1117</v>
      </c>
      <c r="N82" s="132" t="s">
        <v>823</v>
      </c>
      <c r="O82" s="132" t="s">
        <v>824</v>
      </c>
    </row>
    <row r="83" spans="1:15" ht="108">
      <c r="A83" s="124">
        <v>12956476</v>
      </c>
      <c r="B83" s="125">
        <v>1046932063</v>
      </c>
      <c r="C83" s="126" t="s">
        <v>711</v>
      </c>
      <c r="D83" s="127" t="s">
        <v>1118</v>
      </c>
      <c r="E83" s="127" t="s">
        <v>904</v>
      </c>
      <c r="F83" s="127" t="s">
        <v>985</v>
      </c>
      <c r="G83" s="128" t="s">
        <v>848</v>
      </c>
      <c r="H83" s="127"/>
      <c r="I83" s="128" t="s">
        <v>818</v>
      </c>
      <c r="J83" s="127" t="s">
        <v>1119</v>
      </c>
      <c r="K83" s="128" t="s">
        <v>1025</v>
      </c>
      <c r="L83" s="127" t="s">
        <v>1026</v>
      </c>
      <c r="M83" s="128" t="s">
        <v>1120</v>
      </c>
      <c r="N83" s="127" t="s">
        <v>823</v>
      </c>
      <c r="O83" s="127" t="s">
        <v>824</v>
      </c>
    </row>
    <row r="84" spans="1:15" ht="54">
      <c r="A84" s="129">
        <v>12956553</v>
      </c>
      <c r="B84" s="130">
        <v>900575407</v>
      </c>
      <c r="C84" s="131" t="s">
        <v>1121</v>
      </c>
      <c r="D84" s="132" t="s">
        <v>1122</v>
      </c>
      <c r="E84" s="132" t="s">
        <v>904</v>
      </c>
      <c r="F84" s="132" t="s">
        <v>1108</v>
      </c>
      <c r="G84" s="133" t="s">
        <v>1123</v>
      </c>
      <c r="H84" s="132"/>
      <c r="I84" s="133" t="s">
        <v>818</v>
      </c>
      <c r="J84" s="132" t="s">
        <v>1114</v>
      </c>
      <c r="K84" s="133" t="s">
        <v>1114</v>
      </c>
      <c r="L84" s="132" t="s">
        <v>1117</v>
      </c>
      <c r="M84" s="133" t="s">
        <v>1117</v>
      </c>
      <c r="N84" s="132" t="s">
        <v>823</v>
      </c>
      <c r="O84" s="132" t="s">
        <v>824</v>
      </c>
    </row>
    <row r="85" spans="1:15" ht="54">
      <c r="A85" s="124">
        <v>12956723</v>
      </c>
      <c r="B85" s="125">
        <v>544286</v>
      </c>
      <c r="C85" s="126" t="s">
        <v>1124</v>
      </c>
      <c r="D85" s="127" t="s">
        <v>1125</v>
      </c>
      <c r="E85" s="127" t="s">
        <v>871</v>
      </c>
      <c r="F85" s="127" t="s">
        <v>1108</v>
      </c>
      <c r="G85" s="128" t="s">
        <v>1126</v>
      </c>
      <c r="H85" s="127"/>
      <c r="I85" s="128" t="s">
        <v>818</v>
      </c>
      <c r="J85" s="127" t="s">
        <v>1103</v>
      </c>
      <c r="K85" s="128" t="s">
        <v>1103</v>
      </c>
      <c r="L85" s="127" t="s">
        <v>1106</v>
      </c>
      <c r="M85" s="128" t="s">
        <v>1106</v>
      </c>
      <c r="N85" s="127" t="s">
        <v>823</v>
      </c>
      <c r="O85" s="127" t="s">
        <v>824</v>
      </c>
    </row>
    <row r="86" spans="1:15" ht="54">
      <c r="A86" s="129">
        <v>12956735</v>
      </c>
      <c r="B86" s="130">
        <v>900312307</v>
      </c>
      <c r="C86" s="131" t="s">
        <v>1127</v>
      </c>
      <c r="D86" s="132" t="s">
        <v>1128</v>
      </c>
      <c r="E86" s="132" t="s">
        <v>904</v>
      </c>
      <c r="F86" s="132" t="s">
        <v>998</v>
      </c>
      <c r="G86" s="133" t="s">
        <v>1129</v>
      </c>
      <c r="H86" s="132"/>
      <c r="I86" s="133" t="s">
        <v>818</v>
      </c>
      <c r="J86" s="132" t="s">
        <v>1103</v>
      </c>
      <c r="K86" s="133" t="s">
        <v>1130</v>
      </c>
      <c r="L86" s="132" t="s">
        <v>1131</v>
      </c>
      <c r="M86" s="133" t="s">
        <v>1106</v>
      </c>
      <c r="N86" s="132" t="s">
        <v>823</v>
      </c>
      <c r="O86" s="132" t="s">
        <v>824</v>
      </c>
    </row>
    <row r="87" spans="1:15" ht="54">
      <c r="A87" s="124">
        <v>12956736</v>
      </c>
      <c r="B87" s="125">
        <v>900312307</v>
      </c>
      <c r="C87" s="126" t="s">
        <v>1127</v>
      </c>
      <c r="D87" s="127" t="s">
        <v>1132</v>
      </c>
      <c r="E87" s="127" t="s">
        <v>871</v>
      </c>
      <c r="F87" s="127" t="s">
        <v>1108</v>
      </c>
      <c r="G87" s="128" t="s">
        <v>1123</v>
      </c>
      <c r="H87" s="127"/>
      <c r="I87" s="128" t="s">
        <v>818</v>
      </c>
      <c r="J87" s="127" t="s">
        <v>1103</v>
      </c>
      <c r="K87" s="128" t="s">
        <v>1103</v>
      </c>
      <c r="L87" s="127" t="s">
        <v>1106</v>
      </c>
      <c r="M87" s="128" t="s">
        <v>1106</v>
      </c>
      <c r="N87" s="127" t="s">
        <v>823</v>
      </c>
      <c r="O87" s="127" t="s">
        <v>824</v>
      </c>
    </row>
    <row r="88" spans="1:15" ht="54">
      <c r="A88" s="129">
        <v>12956828</v>
      </c>
      <c r="B88" s="130">
        <v>15319568</v>
      </c>
      <c r="C88" s="131" t="s">
        <v>734</v>
      </c>
      <c r="D88" s="132" t="s">
        <v>1133</v>
      </c>
      <c r="E88" s="132" t="s">
        <v>814</v>
      </c>
      <c r="F88" s="132" t="s">
        <v>1108</v>
      </c>
      <c r="G88" s="133" t="s">
        <v>1123</v>
      </c>
      <c r="H88" s="132"/>
      <c r="I88" s="133" t="s">
        <v>818</v>
      </c>
      <c r="J88" s="132" t="s">
        <v>973</v>
      </c>
      <c r="K88" s="133" t="s">
        <v>973</v>
      </c>
      <c r="L88" s="132" t="s">
        <v>974</v>
      </c>
      <c r="M88" s="133" t="s">
        <v>974</v>
      </c>
      <c r="N88" s="132" t="s">
        <v>823</v>
      </c>
      <c r="O88" s="132" t="s">
        <v>824</v>
      </c>
    </row>
    <row r="89" spans="1:15" ht="54">
      <c r="A89" s="124">
        <v>12956829</v>
      </c>
      <c r="B89" s="125">
        <v>15319568</v>
      </c>
      <c r="C89" s="126" t="s">
        <v>734</v>
      </c>
      <c r="D89" s="127" t="s">
        <v>1134</v>
      </c>
      <c r="E89" s="127" t="s">
        <v>904</v>
      </c>
      <c r="F89" s="127" t="s">
        <v>1108</v>
      </c>
      <c r="G89" s="128" t="s">
        <v>1126</v>
      </c>
      <c r="H89" s="127"/>
      <c r="I89" s="128" t="s">
        <v>818</v>
      </c>
      <c r="J89" s="127" t="s">
        <v>973</v>
      </c>
      <c r="K89" s="128" t="s">
        <v>973</v>
      </c>
      <c r="L89" s="127" t="s">
        <v>974</v>
      </c>
      <c r="M89" s="128" t="s">
        <v>974</v>
      </c>
      <c r="N89" s="127" t="s">
        <v>823</v>
      </c>
      <c r="O89" s="127" t="s">
        <v>824</v>
      </c>
    </row>
    <row r="90" spans="1:15" ht="54">
      <c r="A90" s="129">
        <v>12957287</v>
      </c>
      <c r="B90" s="130">
        <v>71639653</v>
      </c>
      <c r="C90" s="131" t="s">
        <v>802</v>
      </c>
      <c r="D90" s="132" t="s">
        <v>1135</v>
      </c>
      <c r="E90" s="132" t="s">
        <v>871</v>
      </c>
      <c r="F90" s="132" t="s">
        <v>1108</v>
      </c>
      <c r="G90" s="133" t="s">
        <v>1123</v>
      </c>
      <c r="H90" s="132"/>
      <c r="I90" s="133" t="s">
        <v>818</v>
      </c>
      <c r="J90" s="132" t="s">
        <v>987</v>
      </c>
      <c r="K90" s="133" t="s">
        <v>987</v>
      </c>
      <c r="L90" s="132" t="s">
        <v>988</v>
      </c>
      <c r="M90" s="133" t="s">
        <v>988</v>
      </c>
      <c r="N90" s="132" t="s">
        <v>823</v>
      </c>
      <c r="O90" s="132" t="s">
        <v>824</v>
      </c>
    </row>
    <row r="91" spans="1:15" ht="54">
      <c r="A91" s="124">
        <v>12957288</v>
      </c>
      <c r="B91" s="125">
        <v>71639653</v>
      </c>
      <c r="C91" s="126" t="s">
        <v>802</v>
      </c>
      <c r="D91" s="127" t="s">
        <v>1136</v>
      </c>
      <c r="E91" s="127" t="s">
        <v>814</v>
      </c>
      <c r="F91" s="127" t="s">
        <v>1108</v>
      </c>
      <c r="G91" s="128" t="s">
        <v>1137</v>
      </c>
      <c r="H91" s="127"/>
      <c r="I91" s="128" t="s">
        <v>818</v>
      </c>
      <c r="J91" s="127" t="s">
        <v>1138</v>
      </c>
      <c r="K91" s="128" t="s">
        <v>1138</v>
      </c>
      <c r="L91" s="127" t="s">
        <v>1139</v>
      </c>
      <c r="M91" s="128" t="s">
        <v>1139</v>
      </c>
      <c r="N91" s="127" t="s">
        <v>823</v>
      </c>
      <c r="O91" s="127" t="s">
        <v>824</v>
      </c>
    </row>
    <row r="92" spans="1:15" ht="54">
      <c r="A92" s="129">
        <v>12957290</v>
      </c>
      <c r="B92" s="130">
        <v>71639653</v>
      </c>
      <c r="C92" s="131" t="s">
        <v>802</v>
      </c>
      <c r="D92" s="132" t="s">
        <v>1140</v>
      </c>
      <c r="E92" s="132" t="s">
        <v>940</v>
      </c>
      <c r="F92" s="132" t="s">
        <v>1108</v>
      </c>
      <c r="G92" s="133" t="s">
        <v>1123</v>
      </c>
      <c r="H92" s="132"/>
      <c r="I92" s="133" t="s">
        <v>818</v>
      </c>
      <c r="J92" s="132" t="s">
        <v>987</v>
      </c>
      <c r="K92" s="133" t="s">
        <v>987</v>
      </c>
      <c r="L92" s="132" t="s">
        <v>988</v>
      </c>
      <c r="M92" s="133" t="s">
        <v>988</v>
      </c>
      <c r="N92" s="132" t="s">
        <v>823</v>
      </c>
      <c r="O92" s="132" t="s">
        <v>824</v>
      </c>
    </row>
    <row r="93" spans="1:15" ht="54">
      <c r="A93" s="124">
        <v>12957291</v>
      </c>
      <c r="B93" s="125">
        <v>71639653</v>
      </c>
      <c r="C93" s="126" t="s">
        <v>802</v>
      </c>
      <c r="D93" s="127" t="s">
        <v>1141</v>
      </c>
      <c r="E93" s="127" t="s">
        <v>904</v>
      </c>
      <c r="F93" s="127" t="s">
        <v>1108</v>
      </c>
      <c r="G93" s="128" t="s">
        <v>1126</v>
      </c>
      <c r="H93" s="127"/>
      <c r="I93" s="128" t="s">
        <v>818</v>
      </c>
      <c r="J93" s="127" t="s">
        <v>1138</v>
      </c>
      <c r="K93" s="128" t="s">
        <v>1138</v>
      </c>
      <c r="L93" s="127" t="s">
        <v>1139</v>
      </c>
      <c r="M93" s="128" t="s">
        <v>1139</v>
      </c>
      <c r="N93" s="127" t="s">
        <v>823</v>
      </c>
      <c r="O93" s="127" t="s">
        <v>824</v>
      </c>
    </row>
    <row r="94" spans="1:15" ht="108">
      <c r="A94" s="129">
        <v>12957295</v>
      </c>
      <c r="B94" s="130">
        <v>71392801</v>
      </c>
      <c r="C94" s="131" t="s">
        <v>757</v>
      </c>
      <c r="D94" s="132" t="s">
        <v>1098</v>
      </c>
      <c r="E94" s="132" t="s">
        <v>871</v>
      </c>
      <c r="F94" s="132" t="s">
        <v>985</v>
      </c>
      <c r="G94" s="133" t="s">
        <v>1039</v>
      </c>
      <c r="H94" s="132"/>
      <c r="I94" s="133" t="s">
        <v>818</v>
      </c>
      <c r="J94" s="132" t="s">
        <v>1053</v>
      </c>
      <c r="K94" s="133" t="s">
        <v>1025</v>
      </c>
      <c r="L94" s="132" t="s">
        <v>1026</v>
      </c>
      <c r="M94" s="133" t="s">
        <v>1054</v>
      </c>
      <c r="N94" s="132" t="s">
        <v>823</v>
      </c>
      <c r="O94" s="132" t="s">
        <v>824</v>
      </c>
    </row>
    <row r="95" spans="1:15" ht="108">
      <c r="A95" s="124">
        <v>12957564</v>
      </c>
      <c r="B95" s="125">
        <v>70751475</v>
      </c>
      <c r="C95" s="126" t="s">
        <v>769</v>
      </c>
      <c r="D95" s="127" t="s">
        <v>1142</v>
      </c>
      <c r="E95" s="127" t="s">
        <v>871</v>
      </c>
      <c r="F95" s="127" t="s">
        <v>985</v>
      </c>
      <c r="G95" s="128" t="s">
        <v>1039</v>
      </c>
      <c r="H95" s="127"/>
      <c r="I95" s="128" t="s">
        <v>818</v>
      </c>
      <c r="J95" s="127" t="s">
        <v>987</v>
      </c>
      <c r="K95" s="128" t="s">
        <v>1025</v>
      </c>
      <c r="L95" s="127" t="s">
        <v>1026</v>
      </c>
      <c r="M95" s="128" t="s">
        <v>988</v>
      </c>
      <c r="N95" s="127" t="s">
        <v>823</v>
      </c>
      <c r="O95" s="127" t="s">
        <v>824</v>
      </c>
    </row>
    <row r="96" spans="1:15" ht="54">
      <c r="A96" s="129">
        <v>12957566</v>
      </c>
      <c r="B96" s="130">
        <v>70751475</v>
      </c>
      <c r="C96" s="131" t="s">
        <v>769</v>
      </c>
      <c r="D96" s="132" t="s">
        <v>1143</v>
      </c>
      <c r="E96" s="132" t="s">
        <v>904</v>
      </c>
      <c r="F96" s="132" t="s">
        <v>1144</v>
      </c>
      <c r="G96" s="133" t="s">
        <v>1070</v>
      </c>
      <c r="H96" s="132"/>
      <c r="I96" s="133" t="s">
        <v>818</v>
      </c>
      <c r="J96" s="132" t="s">
        <v>1145</v>
      </c>
      <c r="K96" s="133" t="s">
        <v>1011</v>
      </c>
      <c r="L96" s="132" t="s">
        <v>1012</v>
      </c>
      <c r="M96" s="133" t="s">
        <v>1146</v>
      </c>
      <c r="N96" s="132" t="s">
        <v>823</v>
      </c>
      <c r="O96" s="132" t="s">
        <v>824</v>
      </c>
    </row>
    <row r="97" spans="1:15" ht="54">
      <c r="A97" s="124">
        <v>12957847</v>
      </c>
      <c r="B97" s="125">
        <v>70560256</v>
      </c>
      <c r="C97" s="126" t="s">
        <v>1147</v>
      </c>
      <c r="D97" s="127" t="s">
        <v>1148</v>
      </c>
      <c r="E97" s="127" t="s">
        <v>871</v>
      </c>
      <c r="F97" s="127" t="s">
        <v>1108</v>
      </c>
      <c r="G97" s="128" t="s">
        <v>1149</v>
      </c>
      <c r="H97" s="127"/>
      <c r="I97" s="128" t="s">
        <v>818</v>
      </c>
      <c r="J97" s="127" t="s">
        <v>1104</v>
      </c>
      <c r="K97" s="128" t="s">
        <v>1104</v>
      </c>
      <c r="L97" s="127" t="s">
        <v>1105</v>
      </c>
      <c r="M97" s="128" t="s">
        <v>1105</v>
      </c>
      <c r="N97" s="127" t="s">
        <v>823</v>
      </c>
      <c r="O97" s="127" t="s">
        <v>824</v>
      </c>
    </row>
    <row r="98" spans="1:15" ht="67.5">
      <c r="A98" s="129">
        <v>12958252</v>
      </c>
      <c r="B98" s="130">
        <v>900127254</v>
      </c>
      <c r="C98" s="131" t="s">
        <v>1150</v>
      </c>
      <c r="D98" s="132" t="s">
        <v>818</v>
      </c>
      <c r="E98" s="132" t="s">
        <v>904</v>
      </c>
      <c r="F98" s="132" t="s">
        <v>1151</v>
      </c>
      <c r="G98" s="133" t="s">
        <v>818</v>
      </c>
      <c r="H98" s="132"/>
      <c r="I98" s="133" t="s">
        <v>818</v>
      </c>
      <c r="J98" s="132"/>
      <c r="K98" s="133" t="s">
        <v>1152</v>
      </c>
      <c r="L98" s="132" t="s">
        <v>1153</v>
      </c>
      <c r="M98" s="133"/>
      <c r="N98" s="132" t="s">
        <v>823</v>
      </c>
      <c r="O98" s="132" t="s">
        <v>824</v>
      </c>
    </row>
    <row r="99" spans="1:15" ht="67.5">
      <c r="A99" s="134">
        <v>12958258</v>
      </c>
      <c r="B99" s="135">
        <v>900127254</v>
      </c>
      <c r="C99" s="136" t="s">
        <v>1150</v>
      </c>
      <c r="D99" s="137" t="s">
        <v>818</v>
      </c>
      <c r="E99" s="137" t="s">
        <v>871</v>
      </c>
      <c r="F99" s="137" t="s">
        <v>1151</v>
      </c>
      <c r="G99" s="138" t="s">
        <v>818</v>
      </c>
      <c r="H99" s="137"/>
      <c r="I99" s="138" t="s">
        <v>818</v>
      </c>
      <c r="J99" s="137"/>
      <c r="K99" s="138" t="s">
        <v>1152</v>
      </c>
      <c r="L99" s="137" t="s">
        <v>1153</v>
      </c>
      <c r="M99" s="138"/>
      <c r="N99" s="137" t="s">
        <v>823</v>
      </c>
      <c r="O99" s="137" t="s">
        <v>1154</v>
      </c>
    </row>
  </sheetData>
  <mergeCells count="91">
    <mergeCell ref="H1:H9"/>
    <mergeCell ref="A1:A9"/>
    <mergeCell ref="D1:D9"/>
    <mergeCell ref="E1:E9"/>
    <mergeCell ref="F1:F9"/>
    <mergeCell ref="G1:G9"/>
    <mergeCell ref="O1:O9"/>
    <mergeCell ref="A10:A14"/>
    <mergeCell ref="D10:D14"/>
    <mergeCell ref="E10:E14"/>
    <mergeCell ref="F10:F14"/>
    <mergeCell ref="G10:G14"/>
    <mergeCell ref="H10:H14"/>
    <mergeCell ref="I10:I14"/>
    <mergeCell ref="J10:J14"/>
    <mergeCell ref="K10:K14"/>
    <mergeCell ref="I1:I9"/>
    <mergeCell ref="J1:J9"/>
    <mergeCell ref="K1:K9"/>
    <mergeCell ref="L1:L9"/>
    <mergeCell ref="M1:M9"/>
    <mergeCell ref="N1:N9"/>
    <mergeCell ref="L10:L14"/>
    <mergeCell ref="M10:M14"/>
    <mergeCell ref="N10:N14"/>
    <mergeCell ref="O10:O14"/>
    <mergeCell ref="A15:A19"/>
    <mergeCell ref="D15:D19"/>
    <mergeCell ref="E15:E19"/>
    <mergeCell ref="F15:F19"/>
    <mergeCell ref="G15:G19"/>
    <mergeCell ref="H15:H19"/>
    <mergeCell ref="O15:O19"/>
    <mergeCell ref="L15:L19"/>
    <mergeCell ref="M15:M19"/>
    <mergeCell ref="N15:N19"/>
    <mergeCell ref="A20:A24"/>
    <mergeCell ref="D20:D24"/>
    <mergeCell ref="E20:E24"/>
    <mergeCell ref="F20:F24"/>
    <mergeCell ref="G20:G24"/>
    <mergeCell ref="J20:J24"/>
    <mergeCell ref="K20:K24"/>
    <mergeCell ref="I15:I19"/>
    <mergeCell ref="J15:J19"/>
    <mergeCell ref="K15:K19"/>
    <mergeCell ref="L20:L24"/>
    <mergeCell ref="M20:M24"/>
    <mergeCell ref="N20:N24"/>
    <mergeCell ref="O20:O24"/>
    <mergeCell ref="A25:A28"/>
    <mergeCell ref="D25:D28"/>
    <mergeCell ref="E25:E28"/>
    <mergeCell ref="F25:F28"/>
    <mergeCell ref="G25:G28"/>
    <mergeCell ref="H25:H28"/>
    <mergeCell ref="O25:O28"/>
    <mergeCell ref="L25:L28"/>
    <mergeCell ref="M25:M28"/>
    <mergeCell ref="N25:N28"/>
    <mergeCell ref="H20:H24"/>
    <mergeCell ref="I20:I24"/>
    <mergeCell ref="L39:L40"/>
    <mergeCell ref="M39:M40"/>
    <mergeCell ref="N39:N40"/>
    <mergeCell ref="A39:A40"/>
    <mergeCell ref="D39:D40"/>
    <mergeCell ref="E39:E40"/>
    <mergeCell ref="F39:F40"/>
    <mergeCell ref="G39:G40"/>
    <mergeCell ref="I25:I28"/>
    <mergeCell ref="J25:J28"/>
    <mergeCell ref="K25:K28"/>
    <mergeCell ref="J39:J40"/>
    <mergeCell ref="K39:K40"/>
    <mergeCell ref="O39:O40"/>
    <mergeCell ref="A53:A54"/>
    <mergeCell ref="D53:D54"/>
    <mergeCell ref="E53:E54"/>
    <mergeCell ref="F53:F54"/>
    <mergeCell ref="G53:G54"/>
    <mergeCell ref="H53:H54"/>
    <mergeCell ref="O53:O54"/>
    <mergeCell ref="I53:I54"/>
    <mergeCell ref="J53:J54"/>
    <mergeCell ref="K53:K54"/>
    <mergeCell ref="L53:L54"/>
    <mergeCell ref="M53:M54"/>
    <mergeCell ref="N53:N54"/>
    <mergeCell ref="H39:H40"/>
    <mergeCell ref="I39:I40"/>
  </mergeCells>
  <hyperlinks>
    <hyperlink ref="A1" r:id="rId1" display="https://cartera.bancolombia.com.co/padminfo/pabogados/gestionjuridica3.php?consdemand=12084&amp;estadoDemand=A&amp;criteriodevuelta="/>
    <hyperlink ref="B1" r:id="rId2" display="https://cartera.bancolombia.com.co/padminfo/pabogados/informabogado1.php?consdemand=12084"/>
    <hyperlink ref="B2" r:id="rId3" display="https://cartera.bancolombia.com.co/padminfo/pabogados/informabogado1.php?consdemand=12084"/>
    <hyperlink ref="B3" r:id="rId4" display="https://cartera.bancolombia.com.co/padminfo/pabogados/informabogado1.php?consdemand=12084"/>
    <hyperlink ref="B4" r:id="rId5" display="https://cartera.bancolombia.com.co/padminfo/pabogados/informabogado1.php?consdemand=12084"/>
    <hyperlink ref="B5" r:id="rId6" display="https://cartera.bancolombia.com.co/padminfo/pabogados/informabogado1.php?consdemand=12084"/>
    <hyperlink ref="B6" r:id="rId7" display="https://cartera.bancolombia.com.co/padminfo/pabogados/informabogado1.php?consdemand=12084"/>
    <hyperlink ref="B7" r:id="rId8" display="https://cartera.bancolombia.com.co/padminfo/pabogados/informabogado1.php?consdemand=12084"/>
    <hyperlink ref="B8" r:id="rId9" display="https://cartera.bancolombia.com.co/padminfo/pabogados/informabogado1.php?consdemand=12084"/>
    <hyperlink ref="B9" r:id="rId10" display="https://cartera.bancolombia.com.co/padminfo/pabogados/informabogado1.php?consdemand=12084"/>
    <hyperlink ref="A10" r:id="rId11" display="https://cartera.bancolombia.com.co/padminfo/pabogados/gestionjuridica3.php?consdemand=54617&amp;estadoDemand=A&amp;criteriodevuelta="/>
    <hyperlink ref="B10" r:id="rId12" display="https://cartera.bancolombia.com.co/padminfo/pabogados/informabogado1.php?consdemand=54617"/>
    <hyperlink ref="B11" r:id="rId13" display="https://cartera.bancolombia.com.co/padminfo/pabogados/informabogado1.php?consdemand=54617"/>
    <hyperlink ref="B12" r:id="rId14" display="https://cartera.bancolombia.com.co/padminfo/pabogados/informabogado1.php?consdemand=54617"/>
    <hyperlink ref="B13" r:id="rId15" display="https://cartera.bancolombia.com.co/padminfo/pabogados/informabogado1.php?consdemand=54617"/>
    <hyperlink ref="B14" r:id="rId16" display="https://cartera.bancolombia.com.co/padminfo/pabogados/informabogado1.php?consdemand=54617"/>
    <hyperlink ref="A15" r:id="rId17" display="https://cartera.bancolombia.com.co/padminfo/pabogados/gestionjuridica3.php?consdemand=57420&amp;estadoDemand=A&amp;criteriodevuelta="/>
    <hyperlink ref="B15" r:id="rId18" display="https://cartera.bancolombia.com.co/padminfo/pabogados/informabogado1.php?consdemand=57420"/>
    <hyperlink ref="B16" r:id="rId19" display="https://cartera.bancolombia.com.co/padminfo/pabogados/informabogado1.php?consdemand=57420"/>
    <hyperlink ref="B17" r:id="rId20" display="https://cartera.bancolombia.com.co/padminfo/pabogados/informabogado1.php?consdemand=57420"/>
    <hyperlink ref="B18" r:id="rId21" display="https://cartera.bancolombia.com.co/padminfo/pabogados/informabogado1.php?consdemand=57420"/>
    <hyperlink ref="B19" r:id="rId22" display="https://cartera.bancolombia.com.co/padminfo/pabogados/informabogado1.php?consdemand=57420"/>
    <hyperlink ref="A20" r:id="rId23" display="https://cartera.bancolombia.com.co/padminfo/pabogados/gestionjuridica3.php?consdemand=94736&amp;estadoDemand=A&amp;criteriodevuelta="/>
    <hyperlink ref="B20" r:id="rId24" display="https://cartera.bancolombia.com.co/padminfo/pabogados/informabogado1.php?consdemand=94736"/>
    <hyperlink ref="B21" r:id="rId25" display="https://cartera.bancolombia.com.co/padminfo/pabogados/informabogado1.php?consdemand=94736"/>
    <hyperlink ref="B22" r:id="rId26" display="https://cartera.bancolombia.com.co/padminfo/pabogados/informabogado1.php?consdemand=94736"/>
    <hyperlink ref="B23" r:id="rId27" display="https://cartera.bancolombia.com.co/padminfo/pabogados/informabogado1.php?consdemand=94736"/>
    <hyperlink ref="B24" r:id="rId28" display="https://cartera.bancolombia.com.co/padminfo/pabogados/informabogado1.php?consdemand=94736"/>
    <hyperlink ref="A25" r:id="rId29" display="https://cartera.bancolombia.com.co/padminfo/pabogados/gestionjuridica3.php?consdemand=167862&amp;estadoDemand=A&amp;criteriodevuelta="/>
    <hyperlink ref="B25" r:id="rId30" display="https://cartera.bancolombia.com.co/padminfo/pabogados/informabogado1.php?consdemand=167862"/>
    <hyperlink ref="B26" r:id="rId31" display="https://cartera.bancolombia.com.co/padminfo/pabogados/informabogado1.php?consdemand=167862"/>
    <hyperlink ref="B27" r:id="rId32" display="https://cartera.bancolombia.com.co/padminfo/pabogados/informabogado1.php?consdemand=167862"/>
    <hyperlink ref="B28" r:id="rId33" display="https://cartera.bancolombia.com.co/padminfo/pabogados/informabogado1.php?consdemand=167862"/>
    <hyperlink ref="A29" r:id="rId34" display="https://cartera.bancolombia.com.co/padminfo/pabogados/gestionjuridica3.php?consdemand=436738&amp;estadoDemand=A&amp;criteriodevuelta="/>
    <hyperlink ref="B29" r:id="rId35" display="https://cartera.bancolombia.com.co/padminfo/pabogados/informabogado1.php?consdemand=436738"/>
    <hyperlink ref="A30" r:id="rId36" display="https://cartera.bancolombia.com.co/padminfo/pabogados/gestionjuridica3.php?consdemand=12874085&amp;estadoDemand=A&amp;criteriodevuelta="/>
    <hyperlink ref="B30" r:id="rId37" display="https://cartera.bancolombia.com.co/padminfo/pabogados/informabogado1.php?consdemand=12874085"/>
    <hyperlink ref="A31" r:id="rId38" display="https://cartera.bancolombia.com.co/padminfo/pabogados/gestionjuridica3.php?consdemand=12885942&amp;estadoDemand=A&amp;criteriodevuelta="/>
    <hyperlink ref="B31" r:id="rId39" display="https://cartera.bancolombia.com.co/padminfo/pabogados/informabogado1.php?consdemand=12885942"/>
    <hyperlink ref="A32" r:id="rId40" display="https://cartera.bancolombia.com.co/padminfo/pabogados/gestionjuridica3.php?consdemand=12903300&amp;estadoDemand=A&amp;criteriodevuelta="/>
    <hyperlink ref="B32" r:id="rId41" display="https://cartera.bancolombia.com.co/padminfo/pabogados/informabogado1.php?consdemand=12903300"/>
    <hyperlink ref="A33" r:id="rId42" display="https://cartera.bancolombia.com.co/padminfo/pabogados/gestionjuridica3.php?consdemand=12904687&amp;estadoDemand=A&amp;criteriodevuelta="/>
    <hyperlink ref="B33" r:id="rId43" display="https://cartera.bancolombia.com.co/padminfo/pabogados/informabogado1.php?consdemand=12904687"/>
    <hyperlink ref="A34" r:id="rId44" display="https://cartera.bancolombia.com.co/padminfo/pabogados/gestionjuridica3.php?consdemand=12906127&amp;estadoDemand=A&amp;criteriodevuelta="/>
    <hyperlink ref="B34" r:id="rId45" display="https://cartera.bancolombia.com.co/padminfo/pabogados/informabogado1.php?consdemand=12906127"/>
    <hyperlink ref="A35" r:id="rId46" display="https://cartera.bancolombia.com.co/padminfo/pabogados/gestionjuridica3.php?consdemand=12906128&amp;estadoDemand=A&amp;criteriodevuelta="/>
    <hyperlink ref="B35" r:id="rId47" display="https://cartera.bancolombia.com.co/padminfo/pabogados/informabogado1.php?consdemand=12906128"/>
    <hyperlink ref="A36" r:id="rId48" display="https://cartera.bancolombia.com.co/padminfo/pabogados/gestionjuridica3.php?consdemand=12916344&amp;estadoDemand=A&amp;criteriodevuelta="/>
    <hyperlink ref="B36" r:id="rId49" display="https://cartera.bancolombia.com.co/padminfo/pabogados/informabogado1.php?consdemand=12916344"/>
    <hyperlink ref="A37" r:id="rId50" display="https://cartera.bancolombia.com.co/padminfo/pabogados/gestionjuridica3.php?consdemand=12920265&amp;estadoDemand=A&amp;criteriodevuelta="/>
    <hyperlink ref="B37" r:id="rId51" display="https://cartera.bancolombia.com.co/padminfo/pabogados/informabogado1.php?consdemand=12920265"/>
    <hyperlink ref="A38" r:id="rId52" display="https://cartera.bancolombia.com.co/padminfo/pabogados/gestionjuridica3.php?consdemand=12920695&amp;estadoDemand=A&amp;criteriodevuelta="/>
    <hyperlink ref="B38" r:id="rId53" display="https://cartera.bancolombia.com.co/padminfo/pabogados/informabogado1.php?consdemand=12920695"/>
    <hyperlink ref="A39" r:id="rId54" display="https://cartera.bancolombia.com.co/padminfo/pabogados/gestionjuridica3.php?consdemand=12926911&amp;estadoDemand=A&amp;criteriodevuelta="/>
    <hyperlink ref="B39" r:id="rId55" display="https://cartera.bancolombia.com.co/padminfo/pabogados/informabogado1.php?consdemand=12926911"/>
    <hyperlink ref="B40" r:id="rId56" display="https://cartera.bancolombia.com.co/padminfo/pabogados/informabogado1.php?consdemand=12926911"/>
    <hyperlink ref="A41" r:id="rId57" display="https://cartera.bancolombia.com.co/padminfo/pabogados/gestionjuridica3.php?consdemand=12927455&amp;estadoDemand=A&amp;criteriodevuelta="/>
    <hyperlink ref="B41" r:id="rId58" display="https://cartera.bancolombia.com.co/padminfo/pabogados/informabogado1.php?consdemand=12927455"/>
    <hyperlink ref="A42" r:id="rId59" display="https://cartera.bancolombia.com.co/padminfo/pabogados/gestionjuridica3.php?consdemand=12927842&amp;estadoDemand=A&amp;criteriodevuelta="/>
    <hyperlink ref="B42" r:id="rId60" display="https://cartera.bancolombia.com.co/padminfo/pabogados/informabogado1.php?consdemand=12927842"/>
    <hyperlink ref="A43" r:id="rId61" display="https://cartera.bancolombia.com.co/padminfo/pabogados/gestionjuridica3.php?consdemand=12928119&amp;estadoDemand=A&amp;criteriodevuelta="/>
    <hyperlink ref="B43" r:id="rId62" display="https://cartera.bancolombia.com.co/padminfo/pabogados/informabogado1.php?consdemand=12928119"/>
    <hyperlink ref="A44" r:id="rId63" display="https://cartera.bancolombia.com.co/padminfo/pabogados/gestionjuridica3.php?consdemand=12928121&amp;estadoDemand=A&amp;criteriodevuelta="/>
    <hyperlink ref="B44" r:id="rId64" display="https://cartera.bancolombia.com.co/padminfo/pabogados/informabogado1.php?consdemand=12928121"/>
    <hyperlink ref="A45" r:id="rId65" display="https://cartera.bancolombia.com.co/padminfo/pabogados/gestionjuridica3.php?consdemand=12931142&amp;estadoDemand=A&amp;criteriodevuelta="/>
    <hyperlink ref="B45" r:id="rId66" display="https://cartera.bancolombia.com.co/padminfo/pabogados/informabogado1.php?consdemand=12931142"/>
    <hyperlink ref="A46" r:id="rId67" display="https://cartera.bancolombia.com.co/padminfo/pabogados/gestionjuridica3.php?consdemand=12934404&amp;estadoDemand=A&amp;criteriodevuelta="/>
    <hyperlink ref="B46" r:id="rId68" display="https://cartera.bancolombia.com.co/padminfo/pabogados/informabogado1.php?consdemand=12934404"/>
    <hyperlink ref="A47" r:id="rId69" display="https://cartera.bancolombia.com.co/padminfo/pabogados/gestionjuridica3.php?consdemand=12935136&amp;estadoDemand=A&amp;criteriodevuelta="/>
    <hyperlink ref="B47" r:id="rId70" display="https://cartera.bancolombia.com.co/padminfo/pabogados/informabogado1.php?consdemand=12935136"/>
    <hyperlink ref="A48" r:id="rId71" display="https://cartera.bancolombia.com.co/padminfo/pabogados/gestionjuridica3.php?consdemand=12945423&amp;estadoDemand=A&amp;criteriodevuelta="/>
    <hyperlink ref="B48" r:id="rId72" display="https://cartera.bancolombia.com.co/padminfo/pabogados/informabogado1.php?consdemand=12945423"/>
    <hyperlink ref="A49" r:id="rId73" display="https://cartera.bancolombia.com.co/padminfo/pabogados/gestionjuridica3.php?consdemand=12945424&amp;estadoDemand=A&amp;criteriodevuelta="/>
    <hyperlink ref="B49" r:id="rId74" display="https://cartera.bancolombia.com.co/padminfo/pabogados/informabogado1.php?consdemand=12945424"/>
    <hyperlink ref="A50" r:id="rId75" display="https://cartera.bancolombia.com.co/padminfo/pabogados/gestionjuridica3.php?consdemand=12945882&amp;estadoDemand=A&amp;criteriodevuelta="/>
    <hyperlink ref="B50" r:id="rId76" display="https://cartera.bancolombia.com.co/padminfo/pabogados/informabogado1.php?consdemand=12945882"/>
    <hyperlink ref="A51" r:id="rId77" display="https://cartera.bancolombia.com.co/padminfo/pabogados/gestionjuridica3.php?consdemand=12945994&amp;estadoDemand=A&amp;criteriodevuelta="/>
    <hyperlink ref="B51" r:id="rId78" display="https://cartera.bancolombia.com.co/padminfo/pabogados/informabogado1.php?consdemand=12945994"/>
    <hyperlink ref="A52" r:id="rId79" display="https://cartera.bancolombia.com.co/padminfo/pabogados/gestionjuridica3.php?consdemand=12946014&amp;estadoDemand=A&amp;criteriodevuelta="/>
    <hyperlink ref="B52" r:id="rId80" display="https://cartera.bancolombia.com.co/padminfo/pabogados/informabogado1.php?consdemand=12946014"/>
    <hyperlink ref="A53" r:id="rId81" display="https://cartera.bancolombia.com.co/padminfo/pabogados/gestionjuridica3.php?consdemand=12948759&amp;estadoDemand=A&amp;criteriodevuelta="/>
    <hyperlink ref="B53" r:id="rId82" display="https://cartera.bancolombia.com.co/padminfo/pabogados/informabogado1.php?consdemand=12948759"/>
    <hyperlink ref="B54" r:id="rId83" display="https://cartera.bancolombia.com.co/padminfo/pabogados/informabogado1.php?consdemand=12948759"/>
    <hyperlink ref="A55" r:id="rId84" display="https://cartera.bancolombia.com.co/padminfo/pabogados/gestionjuridica3.php?consdemand=12948935&amp;estadoDemand=A&amp;criteriodevuelta="/>
    <hyperlink ref="B55" r:id="rId85" display="https://cartera.bancolombia.com.co/padminfo/pabogados/informabogado1.php?consdemand=12948935"/>
    <hyperlink ref="A56" r:id="rId86" display="https://cartera.bancolombia.com.co/padminfo/pabogados/gestionjuridica3.php?consdemand=12948936&amp;estadoDemand=A&amp;criteriodevuelta="/>
    <hyperlink ref="B56" r:id="rId87" display="https://cartera.bancolombia.com.co/padminfo/pabogados/informabogado1.php?consdemand=12948936"/>
    <hyperlink ref="A57" r:id="rId88" display="https://cartera.bancolombia.com.co/padminfo/pabogados/gestionjuridica3.php?consdemand=12949031&amp;estadoDemand=A&amp;criteriodevuelta="/>
    <hyperlink ref="B57" r:id="rId89" display="https://cartera.bancolombia.com.co/padminfo/pabogados/informabogado1.php?consdemand=12949031"/>
    <hyperlink ref="A58" r:id="rId90" display="https://cartera.bancolombia.com.co/padminfo/pabogados/gestionjuridica3.php?consdemand=12949803&amp;estadoDemand=A&amp;criteriodevuelta="/>
    <hyperlink ref="B58" r:id="rId91" display="https://cartera.bancolombia.com.co/padminfo/pabogados/informabogado1.php?consdemand=12949803"/>
    <hyperlink ref="A59" r:id="rId92" display="https://cartera.bancolombia.com.co/padminfo/pabogados/gestionjuridica3.php?consdemand=12950062&amp;estadoDemand=A&amp;criteriodevuelta="/>
    <hyperlink ref="B59" r:id="rId93" display="https://cartera.bancolombia.com.co/padminfo/pabogados/informabogado1.php?consdemand=12950062"/>
    <hyperlink ref="A60" r:id="rId94" display="https://cartera.bancolombia.com.co/padminfo/pabogados/gestionjuridica3.php?consdemand=12950104&amp;estadoDemand=A&amp;criteriodevuelta="/>
    <hyperlink ref="B60" r:id="rId95" display="https://cartera.bancolombia.com.co/padminfo/pabogados/informabogado1.php?consdemand=12950104"/>
    <hyperlink ref="A61" r:id="rId96" display="https://cartera.bancolombia.com.co/padminfo/pabogados/gestionjuridica3.php?consdemand=12950377&amp;estadoDemand=A&amp;criteriodevuelta="/>
    <hyperlink ref="B61" r:id="rId97" display="https://cartera.bancolombia.com.co/padminfo/pabogados/informabogado1.php?consdemand=12950377"/>
    <hyperlink ref="A62" r:id="rId98" display="https://cartera.bancolombia.com.co/padminfo/pabogados/gestionjuridica3.php?consdemand=12950556&amp;estadoDemand=A&amp;criteriodevuelta="/>
    <hyperlink ref="B62" r:id="rId99" display="https://cartera.bancolombia.com.co/padminfo/pabogados/informabogado1.php?consdemand=12950556"/>
    <hyperlink ref="A63" r:id="rId100" display="https://cartera.bancolombia.com.co/padminfo/pabogados/gestionjuridica3.php?consdemand=12951138&amp;estadoDemand=A&amp;criteriodevuelta="/>
    <hyperlink ref="B63" r:id="rId101" display="https://cartera.bancolombia.com.co/padminfo/pabogados/informabogado1.php?consdemand=12951138"/>
    <hyperlink ref="A64" r:id="rId102" display="https://cartera.bancolombia.com.co/padminfo/pabogados/gestionjuridica3.php?consdemand=12952056&amp;estadoDemand=A&amp;criteriodevuelta="/>
    <hyperlink ref="B64" r:id="rId103" display="https://cartera.bancolombia.com.co/padminfo/pabogados/informabogado1.php?consdemand=12952056"/>
    <hyperlink ref="A65" r:id="rId104" display="https://cartera.bancolombia.com.co/padminfo/pabogados/gestionjuridica3.php?consdemand=12952522&amp;estadoDemand=A&amp;criteriodevuelta="/>
    <hyperlink ref="B65" r:id="rId105" display="https://cartera.bancolombia.com.co/padminfo/pabogados/informabogado1.php?consdemand=12952522"/>
    <hyperlink ref="A66" r:id="rId106" display="https://cartera.bancolombia.com.co/padminfo/pabogados/gestionjuridica3.php?consdemand=12952524&amp;estadoDemand=A&amp;criteriodevuelta="/>
    <hyperlink ref="B66" r:id="rId107" display="https://cartera.bancolombia.com.co/padminfo/pabogados/informabogado1.php?consdemand=12952524"/>
    <hyperlink ref="A67" r:id="rId108" display="https://cartera.bancolombia.com.co/padminfo/pabogados/gestionjuridica3.php?consdemand=12953267&amp;estadoDemand=A&amp;criteriodevuelta="/>
    <hyperlink ref="B67" r:id="rId109" display="https://cartera.bancolombia.com.co/padminfo/pabogados/informabogado1.php?consdemand=12953267"/>
    <hyperlink ref="A68" r:id="rId110" display="https://cartera.bancolombia.com.co/padminfo/pabogados/gestionjuridica3.php?consdemand=12953318&amp;estadoDemand=A&amp;criteriodevuelta="/>
    <hyperlink ref="B68" r:id="rId111" display="https://cartera.bancolombia.com.co/padminfo/pabogados/informabogado1.php?consdemand=12953318"/>
    <hyperlink ref="A69" r:id="rId112" display="https://cartera.bancolombia.com.co/padminfo/pabogados/gestionjuridica3.php?consdemand=12954597&amp;estadoDemand=A&amp;criteriodevuelta="/>
    <hyperlink ref="B69" r:id="rId113" display="https://cartera.bancolombia.com.co/padminfo/pabogados/informabogado1.php?consdemand=12954597"/>
    <hyperlink ref="A70" r:id="rId114" display="https://cartera.bancolombia.com.co/padminfo/pabogados/gestionjuridica3.php?consdemand=12954598&amp;estadoDemand=A&amp;criteriodevuelta="/>
    <hyperlink ref="B70" r:id="rId115" display="https://cartera.bancolombia.com.co/padminfo/pabogados/informabogado1.php?consdemand=12954598"/>
    <hyperlink ref="A71" r:id="rId116" display="https://cartera.bancolombia.com.co/padminfo/pabogados/gestionjuridica3.php?consdemand=12954870&amp;estadoDemand=A&amp;criteriodevuelta="/>
    <hyperlink ref="B71" r:id="rId117" display="https://cartera.bancolombia.com.co/padminfo/pabogados/informabogado1.php?consdemand=12954870"/>
    <hyperlink ref="A72" r:id="rId118" display="https://cartera.bancolombia.com.co/padminfo/pabogados/gestionjuridica3.php?consdemand=12955249&amp;estadoDemand=A&amp;criteriodevuelta="/>
    <hyperlink ref="B72" r:id="rId119" display="https://cartera.bancolombia.com.co/padminfo/pabogados/informabogado1.php?consdemand=12955249"/>
    <hyperlink ref="A73" r:id="rId120" display="https://cartera.bancolombia.com.co/padminfo/pabogados/gestionjuridica3.php?consdemand=12955251&amp;estadoDemand=A&amp;criteriodevuelta="/>
    <hyperlink ref="B73" r:id="rId121" display="https://cartera.bancolombia.com.co/padminfo/pabogados/informabogado1.php?consdemand=12955251"/>
    <hyperlink ref="A74" r:id="rId122" display="https://cartera.bancolombia.com.co/padminfo/pabogados/gestionjuridica3.php?consdemand=12955416&amp;estadoDemand=A&amp;criteriodevuelta="/>
    <hyperlink ref="B74" r:id="rId123" display="https://cartera.bancolombia.com.co/padminfo/pabogados/informabogado1.php?consdemand=12955416"/>
    <hyperlink ref="A75" r:id="rId124" display="https://cartera.bancolombia.com.co/padminfo/pabogados/gestionjuridica3.php?consdemand=12955417&amp;estadoDemand=A&amp;criteriodevuelta="/>
    <hyperlink ref="B75" r:id="rId125" display="https://cartera.bancolombia.com.co/padminfo/pabogados/informabogado1.php?consdemand=12955417"/>
    <hyperlink ref="A76" r:id="rId126" display="https://cartera.bancolombia.com.co/padminfo/pabogados/gestionjuridica3.php?consdemand=12955472&amp;estadoDemand=A&amp;criteriodevuelta="/>
    <hyperlink ref="B76" r:id="rId127" display="https://cartera.bancolombia.com.co/padminfo/pabogados/informabogado1.php?consdemand=12955472"/>
    <hyperlink ref="A77" r:id="rId128" display="https://cartera.bancolombia.com.co/padminfo/pabogados/gestionjuridica3.php?consdemand=12955473&amp;estadoDemand=A&amp;criteriodevuelta="/>
    <hyperlink ref="B77" r:id="rId129" display="https://cartera.bancolombia.com.co/padminfo/pabogados/informabogado1.php?consdemand=12955473"/>
    <hyperlink ref="A78" r:id="rId130" display="https://cartera.bancolombia.com.co/padminfo/pabogados/gestionjuridica3.php?consdemand=12955580&amp;estadoDemand=A&amp;criteriodevuelta="/>
    <hyperlink ref="B78" r:id="rId131" display="https://cartera.bancolombia.com.co/padminfo/pabogados/informabogado1.php?consdemand=12955580"/>
    <hyperlink ref="A79" r:id="rId132" display="https://cartera.bancolombia.com.co/padminfo/pabogados/gestionjuridica3.php?consdemand=12956382&amp;estadoDemand=A&amp;criteriodevuelta="/>
    <hyperlink ref="B79" r:id="rId133" display="https://cartera.bancolombia.com.co/padminfo/pabogados/informabogado1.php?consdemand=12956382"/>
    <hyperlink ref="A80" r:id="rId134" display="https://cartera.bancolombia.com.co/padminfo/pabogados/gestionjuridica3.php?consdemand=12956383&amp;estadoDemand=A&amp;criteriodevuelta="/>
    <hyperlink ref="B80" r:id="rId135" display="https://cartera.bancolombia.com.co/padminfo/pabogados/informabogado1.php?consdemand=12956383"/>
    <hyperlink ref="A81" r:id="rId136" display="https://cartera.bancolombia.com.co/padminfo/pabogados/gestionjuridica3.php?consdemand=12956384&amp;estadoDemand=A&amp;criteriodevuelta="/>
    <hyperlink ref="B81" r:id="rId137" display="https://cartera.bancolombia.com.co/padminfo/pabogados/informabogado1.php?consdemand=12956384"/>
    <hyperlink ref="A82" r:id="rId138" display="https://cartera.bancolombia.com.co/padminfo/pabogados/gestionjuridica3.php?consdemand=12956420&amp;estadoDemand=A&amp;criteriodevuelta="/>
    <hyperlink ref="B82" r:id="rId139" display="https://cartera.bancolombia.com.co/padminfo/pabogados/informabogado1.php?consdemand=12956420"/>
    <hyperlink ref="A83" r:id="rId140" display="https://cartera.bancolombia.com.co/padminfo/pabogados/gestionjuridica3.php?consdemand=12956476&amp;estadoDemand=A&amp;criteriodevuelta="/>
    <hyperlink ref="B83" r:id="rId141" display="https://cartera.bancolombia.com.co/padminfo/pabogados/informabogado1.php?consdemand=12956476"/>
    <hyperlink ref="A84" r:id="rId142" display="https://cartera.bancolombia.com.co/padminfo/pabogados/gestionjuridica3.php?consdemand=12956553&amp;estadoDemand=A&amp;criteriodevuelta="/>
    <hyperlink ref="B84" r:id="rId143" display="https://cartera.bancolombia.com.co/padminfo/pabogados/informabogado1.php?consdemand=12956553"/>
    <hyperlink ref="A85" r:id="rId144" display="https://cartera.bancolombia.com.co/padminfo/pabogados/gestionjuridica3.php?consdemand=12956723&amp;estadoDemand=A&amp;criteriodevuelta="/>
    <hyperlink ref="B85" r:id="rId145" display="https://cartera.bancolombia.com.co/padminfo/pabogados/informabogado1.php?consdemand=12956723"/>
    <hyperlink ref="A86" r:id="rId146" display="https://cartera.bancolombia.com.co/padminfo/pabogados/gestionjuridica3.php?consdemand=12956735&amp;estadoDemand=A&amp;criteriodevuelta="/>
    <hyperlink ref="B86" r:id="rId147" display="https://cartera.bancolombia.com.co/padminfo/pabogados/informabogado1.php?consdemand=12956735"/>
    <hyperlink ref="A87" r:id="rId148" display="https://cartera.bancolombia.com.co/padminfo/pabogados/gestionjuridica3.php?consdemand=12956736&amp;estadoDemand=A&amp;criteriodevuelta="/>
    <hyperlink ref="B87" r:id="rId149" display="https://cartera.bancolombia.com.co/padminfo/pabogados/informabogado1.php?consdemand=12956736"/>
    <hyperlink ref="A88" r:id="rId150" display="https://cartera.bancolombia.com.co/padminfo/pabogados/gestionjuridica3.php?consdemand=12956828&amp;estadoDemand=A&amp;criteriodevuelta="/>
    <hyperlink ref="B88" r:id="rId151" display="https://cartera.bancolombia.com.co/padminfo/pabogados/informabogado1.php?consdemand=12956828"/>
    <hyperlink ref="A89" r:id="rId152" display="https://cartera.bancolombia.com.co/padminfo/pabogados/gestionjuridica3.php?consdemand=12956829&amp;estadoDemand=A&amp;criteriodevuelta="/>
    <hyperlink ref="B89" r:id="rId153" display="https://cartera.bancolombia.com.co/padminfo/pabogados/informabogado1.php?consdemand=12956829"/>
    <hyperlink ref="A90" r:id="rId154" display="https://cartera.bancolombia.com.co/padminfo/pabogados/gestionjuridica3.php?consdemand=12957287&amp;estadoDemand=A&amp;criteriodevuelta="/>
    <hyperlink ref="B90" r:id="rId155" display="https://cartera.bancolombia.com.co/padminfo/pabogados/informabogado1.php?consdemand=12957287"/>
    <hyperlink ref="A91" r:id="rId156" display="https://cartera.bancolombia.com.co/padminfo/pabogados/gestionjuridica3.php?consdemand=12957288&amp;estadoDemand=A&amp;criteriodevuelta="/>
    <hyperlink ref="B91" r:id="rId157" display="https://cartera.bancolombia.com.co/padminfo/pabogados/informabogado1.php?consdemand=12957288"/>
    <hyperlink ref="A92" r:id="rId158" display="https://cartera.bancolombia.com.co/padminfo/pabogados/gestionjuridica3.php?consdemand=12957290&amp;estadoDemand=A&amp;criteriodevuelta="/>
    <hyperlink ref="B92" r:id="rId159" display="https://cartera.bancolombia.com.co/padminfo/pabogados/informabogado1.php?consdemand=12957290"/>
    <hyperlink ref="A93" r:id="rId160" display="https://cartera.bancolombia.com.co/padminfo/pabogados/gestionjuridica3.php?consdemand=12957291&amp;estadoDemand=A&amp;criteriodevuelta="/>
    <hyperlink ref="B93" r:id="rId161" display="https://cartera.bancolombia.com.co/padminfo/pabogados/informabogado1.php?consdemand=12957291"/>
    <hyperlink ref="A94" r:id="rId162" display="https://cartera.bancolombia.com.co/padminfo/pabogados/gestionjuridica3.php?consdemand=12957295&amp;estadoDemand=A&amp;criteriodevuelta="/>
    <hyperlink ref="B94" r:id="rId163" display="https://cartera.bancolombia.com.co/padminfo/pabogados/informabogado1.php?consdemand=12957295"/>
    <hyperlink ref="A95" r:id="rId164" display="https://cartera.bancolombia.com.co/padminfo/pabogados/gestionjuridica3.php?consdemand=12957564&amp;estadoDemand=A&amp;criteriodevuelta="/>
    <hyperlink ref="B95" r:id="rId165" display="https://cartera.bancolombia.com.co/padminfo/pabogados/informabogado1.php?consdemand=12957564"/>
    <hyperlink ref="A96" r:id="rId166" display="https://cartera.bancolombia.com.co/padminfo/pabogados/gestionjuridica3.php?consdemand=12957566&amp;estadoDemand=A&amp;criteriodevuelta="/>
    <hyperlink ref="B96" r:id="rId167" display="https://cartera.bancolombia.com.co/padminfo/pabogados/informabogado1.php?consdemand=12957566"/>
    <hyperlink ref="A97" r:id="rId168" display="https://cartera.bancolombia.com.co/padminfo/pabogados/gestionjuridica3.php?consdemand=12957847&amp;estadoDemand=A&amp;criteriodevuelta="/>
    <hyperlink ref="B97" r:id="rId169" display="https://cartera.bancolombia.com.co/padminfo/pabogados/informabogado1.php?consdemand=12957847"/>
    <hyperlink ref="A98" r:id="rId170" display="https://cartera.bancolombia.com.co/padminfo/pabogados/gestionjuridica3.php?consdemand=12958252&amp;estadoDemand=A&amp;criteriodevuelta="/>
    <hyperlink ref="B98" r:id="rId171" display="https://cartera.bancolombia.com.co/padminfo/pabogados/informabogado1.php?consdemand=12958252"/>
    <hyperlink ref="A99" r:id="rId172" display="https://cartera.bancolombia.com.co/padminfo/pabogados/gestionjuridica3.php?consdemand=12958258&amp;estadoDemand=A&amp;criteriodevuelta="/>
    <hyperlink ref="B99" r:id="rId173" display="https://cartera.bancolombia.com.co/padminfo/pabogados/informabogado1.php?consdemand=12958258"/>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103"/>
  <sheetViews>
    <sheetView workbookViewId="0">
      <selection activeCell="D37" sqref="D37"/>
    </sheetView>
  </sheetViews>
  <sheetFormatPr baseColWidth="10" defaultRowHeight="15"/>
  <sheetData>
    <row r="1" spans="1:10">
      <c r="A1">
        <v>50</v>
      </c>
      <c r="B1">
        <f>A1+50</f>
        <v>100</v>
      </c>
      <c r="C1" s="1">
        <f t="shared" ref="C1:F1" si="0">B1+50</f>
        <v>150</v>
      </c>
      <c r="D1" s="1">
        <f t="shared" si="0"/>
        <v>200</v>
      </c>
      <c r="E1" s="1">
        <f t="shared" si="0"/>
        <v>250</v>
      </c>
      <c r="F1" s="1">
        <f t="shared" si="0"/>
        <v>300</v>
      </c>
      <c r="G1" s="1">
        <f>F1+50</f>
        <v>350</v>
      </c>
      <c r="H1" s="1">
        <f>G1+50</f>
        <v>400</v>
      </c>
      <c r="I1" s="1">
        <f>H1+50</f>
        <v>450</v>
      </c>
      <c r="J1" s="1">
        <f>I1+50</f>
        <v>500</v>
      </c>
    </row>
    <row r="2" spans="1:10">
      <c r="A2">
        <f>J1+50</f>
        <v>550</v>
      </c>
      <c r="B2" s="1">
        <f>A2+50</f>
        <v>600</v>
      </c>
      <c r="C2" s="1">
        <f t="shared" ref="C2:J2" si="1">B2+50</f>
        <v>650</v>
      </c>
      <c r="D2" s="1">
        <f t="shared" si="1"/>
        <v>700</v>
      </c>
      <c r="E2" s="1">
        <f t="shared" si="1"/>
        <v>750</v>
      </c>
      <c r="F2" s="1">
        <f t="shared" si="1"/>
        <v>800</v>
      </c>
      <c r="G2" s="1">
        <f t="shared" si="1"/>
        <v>850</v>
      </c>
      <c r="H2" s="1">
        <f t="shared" si="1"/>
        <v>900</v>
      </c>
      <c r="I2" s="1">
        <f t="shared" si="1"/>
        <v>950</v>
      </c>
      <c r="J2" s="1">
        <f t="shared" si="1"/>
        <v>1000</v>
      </c>
    </row>
    <row r="3" spans="1:10">
      <c r="A3" s="1">
        <f t="shared" ref="A3:A10" si="2">J2+50</f>
        <v>1050</v>
      </c>
      <c r="B3" s="1">
        <f t="shared" ref="B3:J3" si="3">A3+50</f>
        <v>1100</v>
      </c>
      <c r="C3" s="1">
        <f t="shared" si="3"/>
        <v>1150</v>
      </c>
      <c r="D3" s="1">
        <f t="shared" si="3"/>
        <v>1200</v>
      </c>
      <c r="E3" s="1">
        <f t="shared" si="3"/>
        <v>1250</v>
      </c>
      <c r="F3" s="1">
        <f t="shared" si="3"/>
        <v>1300</v>
      </c>
      <c r="G3" s="1">
        <f t="shared" si="3"/>
        <v>1350</v>
      </c>
      <c r="H3" s="1">
        <f t="shared" si="3"/>
        <v>1400</v>
      </c>
      <c r="I3" s="1">
        <f t="shared" si="3"/>
        <v>1450</v>
      </c>
      <c r="J3" s="1">
        <f t="shared" si="3"/>
        <v>1500</v>
      </c>
    </row>
    <row r="4" spans="1:10">
      <c r="A4" s="1">
        <f t="shared" si="2"/>
        <v>1550</v>
      </c>
      <c r="B4" s="1">
        <f t="shared" ref="B4:J4" si="4">A4+50</f>
        <v>1600</v>
      </c>
      <c r="C4" s="1">
        <f t="shared" si="4"/>
        <v>1650</v>
      </c>
      <c r="D4" s="1">
        <f t="shared" si="4"/>
        <v>1700</v>
      </c>
      <c r="E4" s="1">
        <f t="shared" si="4"/>
        <v>1750</v>
      </c>
      <c r="F4" s="1">
        <f t="shared" si="4"/>
        <v>1800</v>
      </c>
      <c r="G4" s="1">
        <f t="shared" si="4"/>
        <v>1850</v>
      </c>
      <c r="H4" s="1">
        <f t="shared" si="4"/>
        <v>1900</v>
      </c>
      <c r="I4" s="1">
        <f t="shared" si="4"/>
        <v>1950</v>
      </c>
      <c r="J4" s="1">
        <f t="shared" si="4"/>
        <v>2000</v>
      </c>
    </row>
    <row r="5" spans="1:10">
      <c r="A5" s="1">
        <f t="shared" si="2"/>
        <v>2050</v>
      </c>
      <c r="B5" s="1">
        <f t="shared" ref="B5:J5" si="5">A5+50</f>
        <v>2100</v>
      </c>
      <c r="C5" s="1">
        <f t="shared" si="5"/>
        <v>2150</v>
      </c>
      <c r="D5" s="1">
        <f t="shared" si="5"/>
        <v>2200</v>
      </c>
      <c r="E5" s="1">
        <f t="shared" si="5"/>
        <v>2250</v>
      </c>
      <c r="F5" s="1">
        <f t="shared" si="5"/>
        <v>2300</v>
      </c>
      <c r="G5" s="1">
        <f t="shared" si="5"/>
        <v>2350</v>
      </c>
      <c r="H5" s="1">
        <f t="shared" si="5"/>
        <v>2400</v>
      </c>
      <c r="I5" s="1">
        <f t="shared" si="5"/>
        <v>2450</v>
      </c>
      <c r="J5" s="1">
        <f t="shared" si="5"/>
        <v>2500</v>
      </c>
    </row>
    <row r="6" spans="1:10">
      <c r="A6" s="1">
        <f t="shared" si="2"/>
        <v>2550</v>
      </c>
      <c r="B6" s="1">
        <f t="shared" ref="B6:J6" si="6">A6+50</f>
        <v>2600</v>
      </c>
      <c r="C6" s="1">
        <f t="shared" si="6"/>
        <v>2650</v>
      </c>
      <c r="D6" s="1">
        <f t="shared" si="6"/>
        <v>2700</v>
      </c>
      <c r="E6" s="1">
        <f t="shared" si="6"/>
        <v>2750</v>
      </c>
      <c r="F6" s="1">
        <f t="shared" si="6"/>
        <v>2800</v>
      </c>
      <c r="G6" s="1">
        <f t="shared" si="6"/>
        <v>2850</v>
      </c>
      <c r="H6" s="1">
        <f t="shared" si="6"/>
        <v>2900</v>
      </c>
      <c r="I6" s="1">
        <f t="shared" si="6"/>
        <v>2950</v>
      </c>
      <c r="J6" s="1">
        <f t="shared" si="6"/>
        <v>3000</v>
      </c>
    </row>
    <row r="7" spans="1:10">
      <c r="A7" s="1">
        <f t="shared" si="2"/>
        <v>3050</v>
      </c>
      <c r="B7" s="1">
        <f t="shared" ref="B7:J7" si="7">A7+50</f>
        <v>3100</v>
      </c>
      <c r="C7" s="1">
        <f t="shared" si="7"/>
        <v>3150</v>
      </c>
      <c r="D7" s="1">
        <f t="shared" si="7"/>
        <v>3200</v>
      </c>
      <c r="E7" s="1">
        <f t="shared" si="7"/>
        <v>3250</v>
      </c>
      <c r="F7" s="1">
        <f t="shared" si="7"/>
        <v>3300</v>
      </c>
      <c r="G7" s="1">
        <f t="shared" si="7"/>
        <v>3350</v>
      </c>
      <c r="H7" s="1">
        <f t="shared" si="7"/>
        <v>3400</v>
      </c>
      <c r="I7" s="1">
        <f t="shared" si="7"/>
        <v>3450</v>
      </c>
      <c r="J7" s="1">
        <f t="shared" si="7"/>
        <v>3500</v>
      </c>
    </row>
    <row r="8" spans="1:10">
      <c r="A8" s="1">
        <f t="shared" si="2"/>
        <v>3550</v>
      </c>
      <c r="B8" s="1">
        <f t="shared" ref="B8:J8" si="8">A8+50</f>
        <v>3600</v>
      </c>
      <c r="C8" s="1">
        <f t="shared" si="8"/>
        <v>3650</v>
      </c>
      <c r="D8" s="1">
        <f t="shared" si="8"/>
        <v>3700</v>
      </c>
      <c r="E8" s="1">
        <f t="shared" si="8"/>
        <v>3750</v>
      </c>
      <c r="F8" s="1">
        <f t="shared" si="8"/>
        <v>3800</v>
      </c>
      <c r="G8" s="1">
        <f t="shared" si="8"/>
        <v>3850</v>
      </c>
      <c r="H8" s="1">
        <f t="shared" si="8"/>
        <v>3900</v>
      </c>
      <c r="I8" s="1">
        <f t="shared" si="8"/>
        <v>3950</v>
      </c>
      <c r="J8" s="1">
        <f t="shared" si="8"/>
        <v>4000</v>
      </c>
    </row>
    <row r="9" spans="1:10">
      <c r="A9" s="1">
        <f t="shared" si="2"/>
        <v>4050</v>
      </c>
      <c r="B9" s="1">
        <f t="shared" ref="B9:J9" si="9">A9+50</f>
        <v>4100</v>
      </c>
      <c r="C9" s="1">
        <f t="shared" si="9"/>
        <v>4150</v>
      </c>
      <c r="D9" s="1">
        <f t="shared" si="9"/>
        <v>4200</v>
      </c>
      <c r="E9" s="1">
        <f t="shared" si="9"/>
        <v>4250</v>
      </c>
      <c r="F9" s="1">
        <f t="shared" si="9"/>
        <v>4300</v>
      </c>
      <c r="G9" s="1">
        <f t="shared" si="9"/>
        <v>4350</v>
      </c>
      <c r="H9" s="1">
        <f t="shared" si="9"/>
        <v>4400</v>
      </c>
      <c r="I9" s="1">
        <f t="shared" si="9"/>
        <v>4450</v>
      </c>
      <c r="J9" s="1">
        <f t="shared" si="9"/>
        <v>4500</v>
      </c>
    </row>
    <row r="10" spans="1:10">
      <c r="A10" s="1">
        <f t="shared" si="2"/>
        <v>4550</v>
      </c>
      <c r="B10" s="1">
        <f t="shared" ref="B10:J10" si="10">A10+50</f>
        <v>4600</v>
      </c>
      <c r="C10" s="1">
        <f t="shared" si="10"/>
        <v>4650</v>
      </c>
      <c r="D10" s="1">
        <f t="shared" si="10"/>
        <v>4700</v>
      </c>
      <c r="E10" s="1">
        <f t="shared" si="10"/>
        <v>4750</v>
      </c>
      <c r="F10" s="1">
        <f t="shared" si="10"/>
        <v>4800</v>
      </c>
      <c r="G10" s="1">
        <f t="shared" si="10"/>
        <v>4850</v>
      </c>
      <c r="H10" s="1">
        <f t="shared" si="10"/>
        <v>4900</v>
      </c>
      <c r="I10" s="1">
        <f t="shared" si="10"/>
        <v>4950</v>
      </c>
      <c r="J10" s="1">
        <f t="shared" si="10"/>
        <v>5000</v>
      </c>
    </row>
    <row r="11" spans="1:10">
      <c r="A11" s="1">
        <f t="shared" ref="A11:A19" si="11">J10+50</f>
        <v>5050</v>
      </c>
      <c r="B11" s="1">
        <f t="shared" ref="B11:J11" si="12">A11+50</f>
        <v>5100</v>
      </c>
      <c r="C11" s="1">
        <f t="shared" si="12"/>
        <v>5150</v>
      </c>
      <c r="D11" s="1">
        <f t="shared" si="12"/>
        <v>5200</v>
      </c>
      <c r="E11" s="1">
        <f t="shared" si="12"/>
        <v>5250</v>
      </c>
      <c r="F11" s="1">
        <f t="shared" si="12"/>
        <v>5300</v>
      </c>
      <c r="G11" s="1">
        <f t="shared" si="12"/>
        <v>5350</v>
      </c>
      <c r="H11" s="1">
        <f t="shared" si="12"/>
        <v>5400</v>
      </c>
      <c r="I11" s="1">
        <f t="shared" si="12"/>
        <v>5450</v>
      </c>
      <c r="J11" s="1">
        <f t="shared" si="12"/>
        <v>5500</v>
      </c>
    </row>
    <row r="12" spans="1:10">
      <c r="A12" s="1">
        <f t="shared" si="11"/>
        <v>5550</v>
      </c>
      <c r="B12" s="1">
        <f t="shared" ref="B12:J12" si="13">A12+50</f>
        <v>5600</v>
      </c>
      <c r="C12" s="1">
        <f t="shared" si="13"/>
        <v>5650</v>
      </c>
      <c r="D12" s="1">
        <f t="shared" si="13"/>
        <v>5700</v>
      </c>
      <c r="E12" s="1">
        <f t="shared" si="13"/>
        <v>5750</v>
      </c>
      <c r="F12" s="1">
        <f t="shared" si="13"/>
        <v>5800</v>
      </c>
      <c r="G12" s="1">
        <f t="shared" si="13"/>
        <v>5850</v>
      </c>
      <c r="H12" s="1">
        <f t="shared" si="13"/>
        <v>5900</v>
      </c>
      <c r="I12" s="1">
        <f t="shared" si="13"/>
        <v>5950</v>
      </c>
      <c r="J12" s="1">
        <f t="shared" si="13"/>
        <v>6000</v>
      </c>
    </row>
    <row r="13" spans="1:10">
      <c r="A13" s="1">
        <f t="shared" si="11"/>
        <v>6050</v>
      </c>
      <c r="B13" s="1">
        <f t="shared" ref="B13:J13" si="14">A13+50</f>
        <v>6100</v>
      </c>
      <c r="C13" s="1">
        <f t="shared" si="14"/>
        <v>6150</v>
      </c>
      <c r="D13" s="1">
        <f t="shared" si="14"/>
        <v>6200</v>
      </c>
      <c r="E13" s="1">
        <f t="shared" si="14"/>
        <v>6250</v>
      </c>
      <c r="F13" s="1">
        <f t="shared" si="14"/>
        <v>6300</v>
      </c>
      <c r="G13" s="1">
        <f t="shared" si="14"/>
        <v>6350</v>
      </c>
      <c r="H13" s="1">
        <f t="shared" si="14"/>
        <v>6400</v>
      </c>
      <c r="I13" s="1">
        <f t="shared" si="14"/>
        <v>6450</v>
      </c>
      <c r="J13" s="1">
        <f t="shared" si="14"/>
        <v>6500</v>
      </c>
    </row>
    <row r="14" spans="1:10">
      <c r="A14" s="1">
        <f t="shared" si="11"/>
        <v>6550</v>
      </c>
      <c r="B14" s="1">
        <f t="shared" ref="B14:J14" si="15">A14+50</f>
        <v>6600</v>
      </c>
      <c r="C14" s="1">
        <f t="shared" si="15"/>
        <v>6650</v>
      </c>
      <c r="D14" s="1">
        <f t="shared" si="15"/>
        <v>6700</v>
      </c>
      <c r="E14" s="1">
        <f t="shared" si="15"/>
        <v>6750</v>
      </c>
      <c r="F14" s="1">
        <f t="shared" si="15"/>
        <v>6800</v>
      </c>
      <c r="G14" s="1">
        <f t="shared" si="15"/>
        <v>6850</v>
      </c>
      <c r="H14" s="1">
        <f t="shared" si="15"/>
        <v>6900</v>
      </c>
      <c r="I14" s="1">
        <f t="shared" si="15"/>
        <v>6950</v>
      </c>
      <c r="J14" s="1">
        <f t="shared" si="15"/>
        <v>7000</v>
      </c>
    </row>
    <row r="15" spans="1:10">
      <c r="A15" s="1">
        <f t="shared" si="11"/>
        <v>7050</v>
      </c>
      <c r="B15" s="1">
        <f t="shared" ref="B15:J15" si="16">A15+50</f>
        <v>7100</v>
      </c>
      <c r="C15" s="1">
        <f t="shared" si="16"/>
        <v>7150</v>
      </c>
      <c r="D15" s="1">
        <f t="shared" si="16"/>
        <v>7200</v>
      </c>
      <c r="E15" s="1">
        <f t="shared" si="16"/>
        <v>7250</v>
      </c>
      <c r="F15" s="1">
        <f t="shared" si="16"/>
        <v>7300</v>
      </c>
      <c r="G15" s="1">
        <f t="shared" si="16"/>
        <v>7350</v>
      </c>
      <c r="H15" s="1">
        <f t="shared" si="16"/>
        <v>7400</v>
      </c>
      <c r="I15" s="1">
        <f t="shared" si="16"/>
        <v>7450</v>
      </c>
      <c r="J15" s="1">
        <f t="shared" si="16"/>
        <v>7500</v>
      </c>
    </row>
    <row r="16" spans="1:10">
      <c r="A16" s="1">
        <f t="shared" si="11"/>
        <v>7550</v>
      </c>
      <c r="B16" s="1">
        <f t="shared" ref="B16:J16" si="17">A16+50</f>
        <v>7600</v>
      </c>
      <c r="C16" s="1">
        <f t="shared" si="17"/>
        <v>7650</v>
      </c>
      <c r="D16" s="1">
        <f t="shared" si="17"/>
        <v>7700</v>
      </c>
      <c r="E16" s="1">
        <f t="shared" si="17"/>
        <v>7750</v>
      </c>
      <c r="F16" s="1">
        <f t="shared" si="17"/>
        <v>7800</v>
      </c>
      <c r="G16" s="1">
        <f t="shared" si="17"/>
        <v>7850</v>
      </c>
      <c r="H16" s="1">
        <f t="shared" si="17"/>
        <v>7900</v>
      </c>
      <c r="I16" s="1">
        <f t="shared" si="17"/>
        <v>7950</v>
      </c>
      <c r="J16" s="1">
        <f t="shared" si="17"/>
        <v>8000</v>
      </c>
    </row>
    <row r="17" spans="1:11">
      <c r="A17" s="1">
        <f t="shared" si="11"/>
        <v>8050</v>
      </c>
      <c r="B17" s="1">
        <f t="shared" ref="B17:J17" si="18">A17+50</f>
        <v>8100</v>
      </c>
      <c r="C17" s="1">
        <f t="shared" si="18"/>
        <v>8150</v>
      </c>
      <c r="D17" s="1">
        <f t="shared" si="18"/>
        <v>8200</v>
      </c>
      <c r="E17" s="1">
        <f t="shared" si="18"/>
        <v>8250</v>
      </c>
      <c r="F17" s="1">
        <f t="shared" si="18"/>
        <v>8300</v>
      </c>
      <c r="G17" s="1">
        <f t="shared" si="18"/>
        <v>8350</v>
      </c>
      <c r="H17" s="1">
        <f t="shared" si="18"/>
        <v>8400</v>
      </c>
      <c r="I17" s="1">
        <f t="shared" si="18"/>
        <v>8450</v>
      </c>
      <c r="J17" s="1">
        <f t="shared" si="18"/>
        <v>8500</v>
      </c>
    </row>
    <row r="18" spans="1:11">
      <c r="A18" s="1">
        <f t="shared" si="11"/>
        <v>8550</v>
      </c>
      <c r="B18" s="1">
        <f t="shared" ref="B18:J18" si="19">A18+50</f>
        <v>8600</v>
      </c>
      <c r="C18" s="1">
        <f t="shared" si="19"/>
        <v>8650</v>
      </c>
      <c r="D18" s="1">
        <f t="shared" si="19"/>
        <v>8700</v>
      </c>
      <c r="E18" s="1">
        <f t="shared" si="19"/>
        <v>8750</v>
      </c>
      <c r="F18" s="1">
        <f t="shared" si="19"/>
        <v>8800</v>
      </c>
      <c r="G18" s="1">
        <f t="shared" si="19"/>
        <v>8850</v>
      </c>
      <c r="H18" s="1">
        <f t="shared" si="19"/>
        <v>8900</v>
      </c>
      <c r="I18" s="1">
        <f t="shared" si="19"/>
        <v>8950</v>
      </c>
      <c r="J18" s="1">
        <f t="shared" si="19"/>
        <v>9000</v>
      </c>
    </row>
    <row r="19" spans="1:11">
      <c r="A19" s="1">
        <f t="shared" si="11"/>
        <v>9050</v>
      </c>
      <c r="B19" s="1">
        <f t="shared" ref="B19:J20" si="20">A19+50</f>
        <v>9100</v>
      </c>
      <c r="C19" s="1">
        <f t="shared" si="20"/>
        <v>9150</v>
      </c>
      <c r="D19" s="1">
        <f t="shared" si="20"/>
        <v>9200</v>
      </c>
      <c r="E19" s="1">
        <f t="shared" si="20"/>
        <v>9250</v>
      </c>
      <c r="F19" s="1">
        <f t="shared" si="20"/>
        <v>9300</v>
      </c>
      <c r="G19" s="1">
        <f t="shared" si="20"/>
        <v>9350</v>
      </c>
      <c r="H19" s="1">
        <f t="shared" si="20"/>
        <v>9400</v>
      </c>
      <c r="I19" s="1">
        <f t="shared" si="20"/>
        <v>9450</v>
      </c>
      <c r="J19" s="1">
        <f t="shared" si="20"/>
        <v>9500</v>
      </c>
    </row>
    <row r="20" spans="1:11">
      <c r="A20" s="1">
        <f>J19+50</f>
        <v>9550</v>
      </c>
      <c r="B20" s="1">
        <f>A20+50</f>
        <v>9600</v>
      </c>
      <c r="C20" s="1">
        <f t="shared" si="20"/>
        <v>9650</v>
      </c>
      <c r="D20" s="1">
        <f t="shared" si="20"/>
        <v>9700</v>
      </c>
      <c r="E20" s="1">
        <f t="shared" si="20"/>
        <v>9750</v>
      </c>
      <c r="F20" s="1">
        <f t="shared" si="20"/>
        <v>9800</v>
      </c>
      <c r="G20" s="1">
        <f t="shared" si="20"/>
        <v>9850</v>
      </c>
      <c r="H20" s="1">
        <f t="shared" si="20"/>
        <v>9900</v>
      </c>
      <c r="I20" s="1">
        <f t="shared" si="20"/>
        <v>9950</v>
      </c>
      <c r="J20" s="1">
        <f t="shared" si="20"/>
        <v>10000</v>
      </c>
    </row>
    <row r="21" spans="1:11">
      <c r="A21" s="146"/>
      <c r="B21" s="146"/>
      <c r="C21" s="146"/>
      <c r="D21" s="146"/>
      <c r="E21" s="146"/>
      <c r="F21" s="146"/>
      <c r="G21" s="146"/>
      <c r="H21" s="146"/>
      <c r="I21" s="146"/>
      <c r="J21" s="146"/>
      <c r="K21" s="146"/>
    </row>
    <row r="24" spans="1:11">
      <c r="A24" s="1"/>
    </row>
    <row r="25" spans="1:11">
      <c r="A25" s="1"/>
      <c r="B25" s="1"/>
    </row>
    <row r="26" spans="1:11">
      <c r="A26" s="1"/>
      <c r="B26" s="1"/>
    </row>
    <row r="27" spans="1:11">
      <c r="A27" s="1"/>
      <c r="B27" s="1"/>
    </row>
    <row r="28" spans="1:11">
      <c r="A28" s="1"/>
      <c r="B28" s="1"/>
    </row>
    <row r="29" spans="1:11">
      <c r="A29" s="1"/>
      <c r="B29" s="1"/>
    </row>
    <row r="30" spans="1:11">
      <c r="A30" s="1"/>
      <c r="B30" s="1"/>
      <c r="E30" s="1"/>
    </row>
    <row r="31" spans="1:11">
      <c r="A31" s="1"/>
      <c r="B31" s="1"/>
    </row>
    <row r="32" spans="1:11">
      <c r="A32" s="1"/>
      <c r="B32" s="1"/>
    </row>
    <row r="33" spans="1:2">
      <c r="A33" s="1"/>
      <c r="B33" s="1"/>
    </row>
    <row r="34" spans="1:2">
      <c r="A34" s="1"/>
      <c r="B34" s="1"/>
    </row>
    <row r="35" spans="1:2">
      <c r="A35" s="1"/>
      <c r="B35" s="1"/>
    </row>
    <row r="36" spans="1:2">
      <c r="A36" s="1"/>
      <c r="B36" s="1"/>
    </row>
    <row r="37" spans="1:2">
      <c r="A37" s="1"/>
      <c r="B37" s="1"/>
    </row>
    <row r="38" spans="1:2">
      <c r="A38" s="1"/>
      <c r="B38" s="1"/>
    </row>
    <row r="39" spans="1:2">
      <c r="A39" s="1"/>
      <c r="B39" s="1"/>
    </row>
    <row r="40" spans="1:2">
      <c r="A40" s="1"/>
      <c r="B40" s="1"/>
    </row>
    <row r="41" spans="1:2">
      <c r="A41" s="1"/>
      <c r="B41" s="1"/>
    </row>
    <row r="42" spans="1:2">
      <c r="A42" s="1"/>
      <c r="B42" s="1"/>
    </row>
    <row r="43" spans="1:2">
      <c r="A43" s="1"/>
      <c r="B43" s="1"/>
    </row>
    <row r="44" spans="1:2">
      <c r="A44" s="1"/>
      <c r="B44" s="1"/>
    </row>
    <row r="45" spans="1:2">
      <c r="A45" s="1"/>
      <c r="B45" s="1"/>
    </row>
    <row r="46" spans="1:2">
      <c r="A46" s="1"/>
      <c r="B46" s="1"/>
    </row>
    <row r="47" spans="1:2">
      <c r="A47" s="1"/>
      <c r="B47" s="1"/>
    </row>
    <row r="48" spans="1:2">
      <c r="A48" s="1"/>
      <c r="B48" s="1"/>
    </row>
    <row r="49" spans="1:2">
      <c r="A49" s="1"/>
      <c r="B49" s="1"/>
    </row>
    <row r="50" spans="1:2">
      <c r="A50" s="1"/>
      <c r="B50" s="1"/>
    </row>
    <row r="51" spans="1:2">
      <c r="A51" s="1"/>
      <c r="B51" s="1"/>
    </row>
    <row r="52" spans="1:2">
      <c r="A52" s="1"/>
      <c r="B52" s="1"/>
    </row>
    <row r="53" spans="1:2">
      <c r="A53" s="1"/>
      <c r="B53" s="1"/>
    </row>
    <row r="54" spans="1:2">
      <c r="A54" s="1"/>
      <c r="B54" s="1"/>
    </row>
    <row r="55" spans="1:2">
      <c r="A55" s="1"/>
      <c r="B55" s="1"/>
    </row>
    <row r="56" spans="1:2">
      <c r="A56" s="1"/>
      <c r="B56" s="1"/>
    </row>
    <row r="57" spans="1:2">
      <c r="A57" s="1"/>
      <c r="B57" s="1"/>
    </row>
    <row r="58" spans="1:2">
      <c r="A58" s="1"/>
      <c r="B58" s="1"/>
    </row>
    <row r="59" spans="1:2">
      <c r="A59" s="1"/>
      <c r="B59" s="1"/>
    </row>
    <row r="60" spans="1:2">
      <c r="A60" s="1"/>
      <c r="B60" s="1"/>
    </row>
    <row r="61" spans="1:2">
      <c r="A61" s="1"/>
      <c r="B61" s="1"/>
    </row>
    <row r="62" spans="1:2">
      <c r="A62" s="1"/>
      <c r="B62" s="1"/>
    </row>
    <row r="63" spans="1:2">
      <c r="A63" s="1"/>
      <c r="B63" s="1"/>
    </row>
    <row r="64" spans="1:2">
      <c r="A64" s="1"/>
      <c r="B64" s="1"/>
    </row>
    <row r="65" spans="1:2">
      <c r="A65" s="1"/>
      <c r="B65" s="1"/>
    </row>
    <row r="66" spans="1:2">
      <c r="A66" s="1"/>
      <c r="B66" s="1"/>
    </row>
    <row r="67" spans="1:2">
      <c r="A67" s="1"/>
      <c r="B67" s="1"/>
    </row>
    <row r="68" spans="1:2">
      <c r="A68" s="1"/>
      <c r="B68" s="1"/>
    </row>
    <row r="69" spans="1:2">
      <c r="A69" s="1"/>
      <c r="B69" s="1"/>
    </row>
    <row r="70" spans="1:2">
      <c r="A70" s="1"/>
      <c r="B70" s="1"/>
    </row>
    <row r="71" spans="1:2">
      <c r="A71" s="1"/>
      <c r="B71" s="1"/>
    </row>
    <row r="72" spans="1:2">
      <c r="A72" s="1"/>
      <c r="B72" s="1"/>
    </row>
    <row r="73" spans="1:2">
      <c r="A73" s="1"/>
      <c r="B73" s="1"/>
    </row>
    <row r="74" spans="1:2">
      <c r="A74" s="1"/>
      <c r="B74" s="1"/>
    </row>
    <row r="75" spans="1:2">
      <c r="A75" s="1"/>
      <c r="B75" s="1"/>
    </row>
    <row r="76" spans="1:2">
      <c r="A76" s="1"/>
      <c r="B76" s="1"/>
    </row>
    <row r="77" spans="1:2">
      <c r="A77" s="1"/>
      <c r="B77" s="1"/>
    </row>
    <row r="78" spans="1:2">
      <c r="A78" s="1"/>
      <c r="B78" s="1"/>
    </row>
    <row r="79" spans="1:2">
      <c r="A79" s="1"/>
      <c r="B79" s="1"/>
    </row>
    <row r="80" spans="1:2">
      <c r="A80" s="1"/>
      <c r="B80" s="1"/>
    </row>
    <row r="81" spans="1:2">
      <c r="A81" s="1"/>
      <c r="B81" s="1"/>
    </row>
    <row r="82" spans="1:2">
      <c r="A82" s="1"/>
      <c r="B82" s="1"/>
    </row>
    <row r="83" spans="1:2">
      <c r="A83" s="1"/>
      <c r="B83" s="1"/>
    </row>
    <row r="84" spans="1:2">
      <c r="A84" s="1"/>
      <c r="B84" s="1"/>
    </row>
    <row r="85" spans="1:2">
      <c r="A85" s="1"/>
    </row>
    <row r="86" spans="1:2">
      <c r="A86" s="1"/>
    </row>
    <row r="87" spans="1:2">
      <c r="A87" s="1"/>
    </row>
    <row r="88" spans="1:2">
      <c r="A88" s="1"/>
      <c r="B88" s="1"/>
    </row>
    <row r="89" spans="1:2">
      <c r="A89" s="1"/>
      <c r="B89" s="1"/>
    </row>
    <row r="90" spans="1:2">
      <c r="A90" s="1"/>
      <c r="B90" s="1"/>
    </row>
    <row r="91" spans="1:2">
      <c r="A91" s="1"/>
      <c r="B91" s="1"/>
    </row>
    <row r="92" spans="1:2">
      <c r="A92" s="1"/>
      <c r="B92" s="1"/>
    </row>
    <row r="93" spans="1:2">
      <c r="A93" s="1"/>
      <c r="B93" s="1"/>
    </row>
    <row r="94" spans="1:2">
      <c r="A94" s="1"/>
      <c r="B94" s="1"/>
    </row>
    <row r="95" spans="1:2">
      <c r="A95" s="1"/>
      <c r="B95" s="1"/>
    </row>
    <row r="96" spans="1:2">
      <c r="A96" s="1"/>
      <c r="B96" s="1"/>
    </row>
    <row r="97" spans="1:2">
      <c r="A97" s="1"/>
      <c r="B97" s="1"/>
    </row>
    <row r="98" spans="1:2">
      <c r="A98" s="1"/>
      <c r="B98" s="1"/>
    </row>
    <row r="99" spans="1:2">
      <c r="A99" s="1"/>
      <c r="B99" s="1"/>
    </row>
    <row r="100" spans="1:2">
      <c r="A100" s="1"/>
      <c r="B100" s="1"/>
    </row>
    <row r="101" spans="1:2">
      <c r="A101" s="1"/>
      <c r="B101" s="1"/>
    </row>
    <row r="102" spans="1:2">
      <c r="A102" s="1"/>
      <c r="B102" s="1"/>
    </row>
    <row r="103" spans="1:2">
      <c r="A103" s="1"/>
      <c r="B10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ARCHIVO</vt:lpstr>
      <vt:lpstr>LISTA PRINCIPAL</vt:lpstr>
      <vt:lpstr>REVISAR</vt:lpstr>
      <vt:lpstr>NOTIFICACIONES</vt:lpstr>
      <vt:lpstr>NOTAS</vt:lpstr>
      <vt:lpstr>JUZGADOS</vt:lpstr>
      <vt:lpstr>CALENDARIO</vt:lpstr>
      <vt:lpstr>Hoja2</vt:lpstr>
      <vt:lpstr>MODO DE AHORRO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Abogado</dc:creator>
  <cp:lastModifiedBy>usuario</cp:lastModifiedBy>
  <cp:lastPrinted>2015-05-14T01:29:08Z</cp:lastPrinted>
  <dcterms:created xsi:type="dcterms:W3CDTF">2013-07-30T21:27:05Z</dcterms:created>
  <dcterms:modified xsi:type="dcterms:W3CDTF">2015-05-15T03:29:03Z</dcterms:modified>
</cp:coreProperties>
</file>